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9420" windowHeight="4620" tabRatio="672" activeTab="0"/>
  </bookViews>
  <sheets>
    <sheet name="сессия свод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<sst xmlns="http://schemas.openxmlformats.org/spreadsheetml/2006/main" count="69" uniqueCount="69">
  <si>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Доходы, которые учитываются при определении официальных трансфертов</t>
  </si>
  <si>
    <t xml:space="preserve">Всего доходов, кот. учитываются </t>
  </si>
  <si>
    <t>Доходы, которые не учитываются при определении официальных трансфертов</t>
  </si>
  <si>
    <t>ДРУГИЕ ПОСТУПЛЕНИЯ 240603</t>
  </si>
  <si>
    <t xml:space="preserve">Всего доходов, кот. не учитываются </t>
  </si>
  <si>
    <t>Субвенция 410300, в том числе:</t>
  </si>
  <si>
    <t>Субвенция с госбюджета местным бюджетам на предоставление льгот и субсидий на оплату твердого топлива, сжиженого газа и квартплаты 410310</t>
  </si>
  <si>
    <t>Субвенция с госбюджета местным бюджетам на предоставление льгот и субсидий населению  оплату электроэнергии, природного газа, услуг тепло и водо обеспечения и услуг связи 410308</t>
  </si>
  <si>
    <t>Субвенция с госбюджета местным бюджетам на выплату помощи семьям с детьми, инвалидам детства и детям-инвалидам 410306</t>
  </si>
  <si>
    <t>Субвенция с госбюджета местным бюджетам на предоставление льгот ветеранам войны и труда и компенсацию за льготный проезд отдельным категориям граждан  410309</t>
  </si>
  <si>
    <t>Итого по общему фонду</t>
  </si>
  <si>
    <t>Доходы специального фонда</t>
  </si>
  <si>
    <t>Бюджет развития, в том числе:</t>
  </si>
  <si>
    <t>ВСЕГО по бюджету с учетом всех доходных источников</t>
  </si>
  <si>
    <t>расчетная цифра Минфина</t>
  </si>
  <si>
    <t xml:space="preserve"> </t>
  </si>
  <si>
    <t>НАЛОГ С ВЛАД. ТРАНСП. СРЕДСТВ 50%  120200</t>
  </si>
  <si>
    <t>Всего доходов учит.  и не учитыв.</t>
  </si>
  <si>
    <t>СОБСТВЕННЫЕ СРЕДСТВА БЮДЖ.УЧРЕЖДЕНИЙ 250000</t>
  </si>
  <si>
    <t>Дотация из госбюджета 41020100</t>
  </si>
  <si>
    <t>Дотации 41020000:</t>
  </si>
  <si>
    <t>Субвенция с государственного бюджета местным бюджетам на осуществление выплат согласно ст.57 Закона Украины " О учебе педагог.работникам" 41032300</t>
  </si>
  <si>
    <t xml:space="preserve">% выполнения к уточнен.плану </t>
  </si>
  <si>
    <t>Субвенция с госуд.бюджета местным бюджетам на предоставление центрам социальных служб услуг  семьям ,которые имеют потребителей наркотиков 41038000</t>
  </si>
  <si>
    <t>Субвенция с государственного бюджета  местным бюджетам на предупреждение техногенных катастроф  41032200</t>
  </si>
  <si>
    <t xml:space="preserve">  Управляющий делами </t>
  </si>
  <si>
    <t xml:space="preserve"> Шавлай В.И.</t>
  </si>
  <si>
    <t>Всего  по специальному фонду</t>
  </si>
  <si>
    <t xml:space="preserve"> Другие субвенции 41035000</t>
  </si>
  <si>
    <t>ЦЕЛЕВЫЕ ФОНДЫ , СОЗДАННЫЕ ОРГАНАМИ МЕСТНОГО САМОУПРАВЛЕНИЯ 50110000</t>
  </si>
  <si>
    <t xml:space="preserve">Субвенция с гос. бюджета  местным бюджетам  на строительство и приобретение жилья военослужащим  41030700 </t>
  </si>
  <si>
    <t>Субвенция с гос.бюджета местным бюджетам на стимулирование развития регионов , в том числе депресивных территорий 41031800</t>
  </si>
  <si>
    <t>Субвенция  гос.бюджета местным бюджетам на выплату  гос.помощи на детей-сирот и детей , лишенных родительской опеки 41035800</t>
  </si>
  <si>
    <t xml:space="preserve">отклонение </t>
  </si>
  <si>
    <t xml:space="preserve"> -постуление от продажи земельных участков, до разделения земель государст. и местного значения   33010100</t>
  </si>
  <si>
    <t>Субвенция с гос.бюджета  местным бюджетам на проведение выборов депутатов Верховной Рады Автономной республики Крым , местных советов и сельских ,поселковых и городских голов 41037000</t>
  </si>
  <si>
    <t>Денежные взыскания за ущерб, в следствии нарушения законодательства об охране окружающей природной среды в следствии озяйственной та др. деятельности 24062100</t>
  </si>
  <si>
    <t xml:space="preserve">фактическое выполнение </t>
  </si>
  <si>
    <t xml:space="preserve"> план с учетом внесенных изменений </t>
  </si>
  <si>
    <t>ПЛАТА ЗА АРЕНДУ ЦЕЛОСТНЫХ ИМУЩЕСТВ. КОМПЛЕКСОВ И ДРУГОГО ИМУЩЕСТВА, КОТОРОЕ НАХОДИТСЯ В КОММУНАЛЬНОЙ  СОБСТВЕННОСТИ  22080400</t>
  </si>
  <si>
    <t xml:space="preserve"> -поступления от отчуждения имущества, которое находится в коммунальной собственности 31030000</t>
  </si>
  <si>
    <t>ПЛАТА ЗА ГОСРЕГИСТРАЦИЮ , КРОМЕ ПЛАТЫ ЗА РЕГИСТРАЦИЮ СУБЪЕКТОВ ПРЕДПРИНИМАТЕЛЬСКОЙ ДЕЯТЕЛЬНОСТИ  140609200</t>
  </si>
  <si>
    <t>(грн.)</t>
  </si>
  <si>
    <t>ПОСТУПЛЕНИЕ СРЕДСТВ ОТ РЕАЛИЗАЦИИ БЕЗХОЗНОГО ИМУЩЕСТВА  31010000</t>
  </si>
  <si>
    <t>СБОР ЗА ЗАГРЯЗНЕНИЕ ОКРУЖАЮЩЕЙ СРЕДЫ 19050000</t>
  </si>
  <si>
    <t>РЕГИСТРАЦИОННЫЙ СБОР ЗА ПРОВЕДЕНИЕ ГОСУДАРСТВЕННОЙ РЕГИСТРАЦИИ ЮРИДИЧЕСКИХ И ФИЗИЧЕСКИХ ЛИЦ - ПРЕДПРИНИМАТЕЛЕЙ  22010300</t>
  </si>
  <si>
    <t>ГОСПОШЛИНА 22090000</t>
  </si>
  <si>
    <t xml:space="preserve"> НАЛОГ НА ПРИБЫЛЬ ПРЕДПРИЯТИЙ КОММУНАЛЬНОЙ ФОРМЫ СОБСТВЕННОСТИ   11020200</t>
  </si>
  <si>
    <t>ПЛАТА ЗА ЗЕМЛЮ 13050000</t>
  </si>
  <si>
    <t>НАЛОГ С ДОХОДОВ ФИЗИЧЕСКИХ ЛИЦ 1101000( кроме КФК 11010400 ; 11011600)</t>
  </si>
  <si>
    <t>СБОР ЗА ОСУЩЕСТВЛЕНИЕ НЕКОТОРЫХ ВИДОВ ПРЕДПРИНИМАТЕЛЬСКОЙ ДЕЯТЕЛЬНОСТИ  18040000</t>
  </si>
  <si>
    <t xml:space="preserve">ЧАСТЬ ЧИСТОЙ ПРИБЫЛИ ( ДОХОДА) ХОЗЯЙСТВЕННОЙ ОРГАНИЗАЦИИ КОММУНАЛЬНОЙ ФОРМЫ СОБСТВЕННОСТИ , КОТОРАЯ ПОДЛЕЖИТ ПЕРЕЧИСЛЕНИЮ В  МЕСТНЫЙ БЮДЖЕТ 21010300 </t>
  </si>
  <si>
    <t xml:space="preserve">АДМИНИСТРАТИВНЫЕ  ШТРАФЫ  И ДРУГИЕ САНКЦИИ  21081100   </t>
  </si>
  <si>
    <t>ШТРАФЫ И САНКЦИИ ЗА НАРУШЕНИЕ ЗАКОНОДАТЕЛЬСТВА О ПАТЕНТИРОВАНИИ, ЗА НАРУШЕНИЕ НОРМ РЕГУЛИРОВАНИЯ ОБЪЕМА НАЛИЧНЫХ СРЕДСТВ   21080900</t>
  </si>
  <si>
    <t>МЕСТНЫЕ НАЛОГИ И СБОРЫ, НАЧИСЛЕННЫЕ В 2010 ГОДУ</t>
  </si>
  <si>
    <t>ФИКСИРОВАННЫЙ НАЛОГ НА ДОХОДЫ ФИЗИЧЕСКИХ ЛИЦ ОТ ЗАНЯТИЯ ПРЕДПРИНИМАТЕЛЬСКОЙ ДЕЯТЕЛЬНОСТИ  11011600</t>
  </si>
  <si>
    <t>Дополнительная дотация с гос.бюджета местным бюджетам на обеспечение топливом станций екстренной , быстрой и неотложной медицинской помощи 41021100</t>
  </si>
  <si>
    <t>Дополнительная дотация с гос.бюджета на обеспечение расходов на оплату труда работников бюджетной сферы в связи с приблежением введения Единой тарифной сетки разрядов и коеффициєнтов в полном объеме 41021600</t>
  </si>
  <si>
    <t>СбОР ЗА ПЕРВУЮ РЕГИСТРАЦИЮ АВТОТРАНСПОРТА  12030000</t>
  </si>
  <si>
    <t>ЕДИНЫЙ НАЛОГ 18050000</t>
  </si>
  <si>
    <t>СБОР ЗА ПРОВЕДЕНИЕ ТОРГОВОЙ ДЕЯТЕЛЬНОСТИ  С НЕФТЕПРОДУКТАМИ 18041500</t>
  </si>
  <si>
    <t>ЕКОЛОГИЧЕСКИЙ НАЛОГ 19010000</t>
  </si>
  <si>
    <t>ДРУГИЕ СУБВЕНЦИИ 41050000</t>
  </si>
  <si>
    <t>Дополнительная дотация с государственного бюджета на выравнивания финансовой  обеспеченности местных бюджетов 41020600</t>
  </si>
  <si>
    <t xml:space="preserve">Дополнительная дотация с государственного бюджета местным бюджетам на улучшение условий оплаты труда медицинских работников , которые оказывают медицинскую помощь больным на заразную или активную форму туберкулеза 41021700 </t>
  </si>
  <si>
    <t xml:space="preserve">Приложение № 1 </t>
  </si>
  <si>
    <t xml:space="preserve">к решению исполкома </t>
  </si>
  <si>
    <t>_______________________________</t>
  </si>
  <si>
    <t xml:space="preserve">Исполнение доходной части сводного бюджета  г.Краснодона за   2011 год.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</si>
</sst>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"/>
    <numFmt numFmtId="172" formatCode="00"/>
    <numFmt numFmtId="173" formatCode="_-* #,##0.0_р_._-;\-* #,##0.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0.00"/>
  </numFmts>
  <fonts count="19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12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0"/>
      <name val="Times New Roman CYR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sz val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1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25">
      <alignment/>
      <protection/>
    </xf>
    <xf numFmtId="0" fontId="9" fillId="0" borderId="0" xfId="25" applyFont="1" applyAlignment="1">
      <alignment horizontal="left" wrapText="1"/>
      <protection/>
    </xf>
    <xf numFmtId="165" fontId="7" fillId="2" borderId="2" xfId="25" applyNumberFormat="1" applyFont="1" applyFill="1" applyBorder="1" applyAlignment="1" applyProtection="1">
      <alignment horizontal="center"/>
      <protection/>
    </xf>
    <xf numFmtId="0" fontId="1" fillId="0" borderId="0" xfId="25" applyFont="1">
      <alignment/>
      <protection/>
    </xf>
    <xf numFmtId="0" fontId="9" fillId="0" borderId="0" xfId="25" applyFont="1">
      <alignment/>
      <protection/>
    </xf>
    <xf numFmtId="0" fontId="1" fillId="0" borderId="2" xfId="25" applyFont="1" applyBorder="1" applyAlignment="1">
      <alignment horizontal="center" wrapText="1"/>
      <protection/>
    </xf>
    <xf numFmtId="0" fontId="1" fillId="0" borderId="2" xfId="25" applyBorder="1" applyAlignment="1">
      <alignment horizontal="center" wrapText="1"/>
      <protection/>
    </xf>
    <xf numFmtId="0" fontId="6" fillId="3" borderId="2" xfId="25" applyFont="1" applyFill="1" applyBorder="1" applyAlignment="1">
      <alignment horizontal="center"/>
      <protection/>
    </xf>
    <xf numFmtId="0" fontId="1" fillId="4" borderId="2" xfId="25" applyFont="1" applyFill="1" applyBorder="1" applyAlignment="1">
      <alignment horizontal="center"/>
      <protection/>
    </xf>
    <xf numFmtId="0" fontId="4" fillId="5" borderId="2" xfId="25" applyFont="1" applyFill="1" applyBorder="1" applyAlignment="1">
      <alignment horizontal="center"/>
      <protection/>
    </xf>
    <xf numFmtId="0" fontId="4" fillId="0" borderId="0" xfId="25" applyFont="1" applyAlignment="1" applyProtection="1">
      <alignment wrapText="1"/>
      <protection locked="0"/>
    </xf>
    <xf numFmtId="0" fontId="4" fillId="0" borderId="3" xfId="25" applyFont="1" applyBorder="1" applyAlignment="1" applyProtection="1">
      <alignment wrapText="1"/>
      <protection locked="0"/>
    </xf>
    <xf numFmtId="0" fontId="1" fillId="0" borderId="4" xfId="25" applyBorder="1" applyAlignment="1">
      <alignment horizontal="center"/>
      <protection/>
    </xf>
    <xf numFmtId="0" fontId="6" fillId="0" borderId="5" xfId="25" applyFont="1" applyFill="1" applyBorder="1" applyAlignment="1">
      <alignment/>
      <protection/>
    </xf>
    <xf numFmtId="0" fontId="6" fillId="0" borderId="6" xfId="25" applyFont="1" applyFill="1" applyBorder="1" applyAlignment="1">
      <alignment/>
      <protection/>
    </xf>
    <xf numFmtId="0" fontId="6" fillId="0" borderId="4" xfId="25" applyFont="1" applyFill="1" applyBorder="1" applyAlignment="1">
      <alignment/>
      <protection/>
    </xf>
    <xf numFmtId="165" fontId="15" fillId="0" borderId="2" xfId="25" applyNumberFormat="1" applyFont="1" applyFill="1" applyBorder="1" applyAlignment="1">
      <alignment horizontal="left"/>
      <protection/>
    </xf>
    <xf numFmtId="165" fontId="16" fillId="0" borderId="5" xfId="25" applyNumberFormat="1" applyFont="1" applyFill="1" applyBorder="1" applyAlignment="1">
      <alignment/>
      <protection/>
    </xf>
    <xf numFmtId="165" fontId="16" fillId="0" borderId="6" xfId="25" applyNumberFormat="1" applyFont="1" applyFill="1" applyBorder="1" applyAlignment="1">
      <alignment/>
      <protection/>
    </xf>
    <xf numFmtId="3" fontId="14" fillId="0" borderId="2" xfId="25" applyNumberFormat="1" applyFont="1" applyFill="1" applyBorder="1" applyAlignment="1" applyProtection="1">
      <alignment horizontal="center"/>
      <protection locked="0"/>
    </xf>
    <xf numFmtId="3" fontId="14" fillId="0" borderId="2" xfId="25" applyNumberFormat="1" applyFont="1" applyFill="1" applyBorder="1" applyAlignment="1" applyProtection="1">
      <alignment horizontal="center"/>
      <protection/>
    </xf>
    <xf numFmtId="3" fontId="15" fillId="0" borderId="2" xfId="25" applyNumberFormat="1" applyFont="1" applyFill="1" applyBorder="1" applyAlignment="1">
      <alignment horizontal="center"/>
      <protection/>
    </xf>
    <xf numFmtId="3" fontId="15" fillId="0" borderId="2" xfId="25" applyNumberFormat="1" applyFont="1" applyFill="1" applyBorder="1" applyAlignment="1" applyProtection="1">
      <alignment horizontal="center"/>
      <protection/>
    </xf>
    <xf numFmtId="3" fontId="16" fillId="0" borderId="6" xfId="25" applyNumberFormat="1" applyFont="1" applyFill="1" applyBorder="1" applyAlignment="1">
      <alignment/>
      <protection/>
    </xf>
    <xf numFmtId="3" fontId="16" fillId="0" borderId="4" xfId="25" applyNumberFormat="1" applyFont="1" applyFill="1" applyBorder="1" applyAlignment="1">
      <alignment/>
      <protection/>
    </xf>
    <xf numFmtId="3" fontId="14" fillId="0" borderId="2" xfId="25" applyNumberFormat="1" applyFont="1" applyFill="1" applyBorder="1" applyAlignment="1" applyProtection="1">
      <alignment horizontal="center" wrapText="1"/>
      <protection locked="0"/>
    </xf>
    <xf numFmtId="3" fontId="18" fillId="0" borderId="2" xfId="25" applyNumberFormat="1" applyFont="1" applyFill="1" applyBorder="1" applyAlignment="1" applyProtection="1">
      <alignment horizontal="center"/>
      <protection/>
    </xf>
    <xf numFmtId="3" fontId="18" fillId="0" borderId="2" xfId="25" applyNumberFormat="1" applyFont="1" applyFill="1" applyBorder="1" applyAlignment="1" applyProtection="1">
      <alignment horizontal="center" wrapText="1"/>
      <protection/>
    </xf>
    <xf numFmtId="3" fontId="15" fillId="0" borderId="2" xfId="25" applyNumberFormat="1" applyFont="1" applyFill="1" applyBorder="1" applyProtection="1">
      <alignment/>
      <protection/>
    </xf>
    <xf numFmtId="3" fontId="8" fillId="0" borderId="2" xfId="25" applyNumberFormat="1" applyFont="1" applyFill="1" applyBorder="1" applyAlignment="1">
      <alignment horizontal="center"/>
      <protection/>
    </xf>
    <xf numFmtId="3" fontId="18" fillId="0" borderId="2" xfId="25" applyNumberFormat="1" applyFont="1" applyFill="1" applyBorder="1" applyAlignment="1">
      <alignment horizontal="center"/>
      <protection/>
    </xf>
    <xf numFmtId="165" fontId="14" fillId="0" borderId="5" xfId="25" applyNumberFormat="1" applyFont="1" applyFill="1" applyBorder="1" applyAlignment="1">
      <alignment horizontal="left" wrapText="1"/>
      <protection/>
    </xf>
    <xf numFmtId="165" fontId="14" fillId="0" borderId="4" xfId="25" applyNumberFormat="1" applyFont="1" applyFill="1" applyBorder="1" applyAlignment="1">
      <alignment horizontal="left" wrapText="1"/>
      <protection/>
    </xf>
    <xf numFmtId="165" fontId="14" fillId="0" borderId="2" xfId="25" applyNumberFormat="1" applyFont="1" applyFill="1" applyBorder="1" applyAlignment="1">
      <alignment horizontal="left" wrapText="1"/>
      <protection/>
    </xf>
    <xf numFmtId="165" fontId="15" fillId="0" borderId="2" xfId="25" applyNumberFormat="1" applyFont="1" applyFill="1" applyBorder="1" applyAlignment="1">
      <alignment horizontal="left"/>
      <protection/>
    </xf>
    <xf numFmtId="165" fontId="17" fillId="0" borderId="5" xfId="25" applyNumberFormat="1" applyFont="1" applyFill="1" applyBorder="1" applyAlignment="1">
      <alignment wrapText="1"/>
      <protection/>
    </xf>
    <xf numFmtId="165" fontId="17" fillId="0" borderId="4" xfId="25" applyNumberFormat="1" applyFont="1" applyFill="1" applyBorder="1" applyAlignment="1">
      <alignment wrapText="1"/>
      <protection/>
    </xf>
    <xf numFmtId="165" fontId="17" fillId="0" borderId="5" xfId="25" applyNumberFormat="1" applyFont="1" applyFill="1" applyBorder="1" applyAlignment="1">
      <alignment horizontal="left" wrapText="1"/>
      <protection/>
    </xf>
    <xf numFmtId="165" fontId="17" fillId="0" borderId="4" xfId="25" applyNumberFormat="1" applyFont="1" applyFill="1" applyBorder="1" applyAlignment="1">
      <alignment horizontal="left" wrapText="1"/>
      <protection/>
    </xf>
    <xf numFmtId="0" fontId="9" fillId="0" borderId="7" xfId="25" applyFont="1" applyBorder="1" applyAlignment="1">
      <alignment horizontal="center" wrapText="1"/>
      <protection/>
    </xf>
    <xf numFmtId="0" fontId="9" fillId="0" borderId="2" xfId="25" applyFont="1" applyBorder="1" applyAlignment="1">
      <alignment horizontal="center" wrapText="1"/>
      <protection/>
    </xf>
    <xf numFmtId="0" fontId="5" fillId="0" borderId="2" xfId="25" applyFont="1" applyBorder="1" applyAlignment="1">
      <alignment horizontal="center"/>
      <protection/>
    </xf>
    <xf numFmtId="165" fontId="13" fillId="0" borderId="2" xfId="25" applyNumberFormat="1" applyFont="1" applyFill="1" applyBorder="1" applyAlignment="1">
      <alignment horizontal="left" wrapText="1"/>
      <protection/>
    </xf>
    <xf numFmtId="165" fontId="13" fillId="0" borderId="5" xfId="25" applyNumberFormat="1" applyFont="1" applyFill="1" applyBorder="1" applyAlignment="1">
      <alignment horizontal="left" wrapText="1"/>
      <protection/>
    </xf>
    <xf numFmtId="165" fontId="13" fillId="0" borderId="4" xfId="25" applyNumberFormat="1" applyFont="1" applyFill="1" applyBorder="1" applyAlignment="1">
      <alignment horizontal="left" wrapText="1"/>
      <protection/>
    </xf>
    <xf numFmtId="165" fontId="17" fillId="0" borderId="2" xfId="25" applyNumberFormat="1" applyFont="1" applyFill="1" applyBorder="1" applyAlignment="1">
      <alignment horizontal="left" wrapText="1"/>
      <protection/>
    </xf>
    <xf numFmtId="2" fontId="14" fillId="0" borderId="5" xfId="25" applyNumberFormat="1" applyFont="1" applyFill="1" applyBorder="1" applyAlignment="1">
      <alignment horizontal="left" wrapText="1"/>
      <protection/>
    </xf>
    <xf numFmtId="2" fontId="14" fillId="0" borderId="4" xfId="25" applyNumberFormat="1" applyFont="1" applyFill="1" applyBorder="1" applyAlignment="1">
      <alignment horizontal="left" wrapText="1"/>
      <protection/>
    </xf>
    <xf numFmtId="165" fontId="8" fillId="0" borderId="2" xfId="25" applyNumberFormat="1" applyFont="1" applyFill="1" applyBorder="1" applyAlignment="1">
      <alignment horizontal="left"/>
      <protection/>
    </xf>
    <xf numFmtId="165" fontId="8" fillId="0" borderId="2" xfId="25" applyNumberFormat="1" applyFont="1" applyFill="1" applyBorder="1" applyAlignment="1">
      <alignment horizontal="left" wrapText="1"/>
      <protection/>
    </xf>
    <xf numFmtId="0" fontId="9" fillId="0" borderId="0" xfId="25" applyFont="1" applyAlignment="1">
      <alignment horizontal="center" wrapText="1"/>
      <protection/>
    </xf>
    <xf numFmtId="165" fontId="15" fillId="0" borderId="2" xfId="25" applyNumberFormat="1" applyFont="1" applyFill="1" applyBorder="1" applyAlignment="1">
      <alignment horizontal="center"/>
      <protection/>
    </xf>
    <xf numFmtId="0" fontId="4" fillId="0" borderId="0" xfId="25" applyFont="1" applyAlignment="1" applyProtection="1">
      <alignment horizontal="center" wrapText="1"/>
      <protection locked="0"/>
    </xf>
  </cellXfs>
  <cellStyles count="16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Hyperlink" xfId="22"/>
    <cellStyle name="Currency" xfId="23"/>
    <cellStyle name="Currency [0]" xfId="24"/>
    <cellStyle name="Обычный_Бюджет-Д2002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indexed="30"/>
  </sheetPr>
  <dimension ref="A2:G69"/>
  <sheetViews>
    <sheetView tabSelected="1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:G7"/>
    </sheetView>
  </sheetViews>
  <sheetFormatPr defaultColWidth="8.796875" defaultRowHeight="15"/>
  <cols>
    <col min="2" max="2" width="42.19921875" style="0" customWidth="1"/>
    <col min="3" max="3" width="14.8984375" style="0" customWidth="1"/>
    <col min="4" max="4" width="12.296875" style="0" customWidth="1"/>
    <col min="5" max="5" width="12.09765625" style="0" customWidth="1"/>
    <col min="6" max="6" width="12.3984375" style="0" customWidth="1"/>
    <col min="7" max="7" width="5.69921875" style="0" hidden="1" customWidth="1"/>
    <col min="8" max="8" width="6.59765625" style="0" customWidth="1"/>
    <col min="9" max="9" width="5.296875" style="0" customWidth="1"/>
    <col min="10" max="10" width="6.19921875" style="0" customWidth="1"/>
    <col min="11" max="11" width="6.796875" style="0" customWidth="1"/>
    <col min="12" max="12" width="5.796875" style="0" customWidth="1"/>
  </cols>
  <sheetData>
    <row r="2" spans="5:6" ht="15.75">
      <c r="E2" s="5"/>
      <c r="F2" s="5"/>
    </row>
    <row r="3" spans="5:6" ht="15.75">
      <c r="E3" s="4" t="s">
        <v>65</v>
      </c>
      <c r="F3" s="1"/>
    </row>
    <row r="4" ht="15.75">
      <c r="E4" s="4" t="s">
        <v>66</v>
      </c>
    </row>
    <row r="5" ht="15.75">
      <c r="E5" s="4" t="s">
        <v>67</v>
      </c>
    </row>
    <row r="6" spans="1:7" ht="15" customHeight="1">
      <c r="A6" s="53"/>
      <c r="B6" s="53"/>
      <c r="C6" s="53"/>
      <c r="D6" s="53"/>
      <c r="E6" s="53"/>
      <c r="F6" s="53"/>
      <c r="G6" s="1"/>
    </row>
    <row r="7" spans="1:7" ht="15" customHeight="1">
      <c r="A7" s="11"/>
      <c r="B7" s="53" t="s">
        <v>68</v>
      </c>
      <c r="C7" s="53"/>
      <c r="D7" s="53"/>
      <c r="E7" s="53"/>
      <c r="F7" s="53"/>
      <c r="G7" s="53"/>
    </row>
    <row r="8" spans="1:7" ht="15" customHeight="1">
      <c r="A8" s="12"/>
      <c r="B8" s="12"/>
      <c r="C8" s="12"/>
      <c r="D8" s="12" t="s">
        <v>42</v>
      </c>
      <c r="E8" s="12"/>
      <c r="F8" s="12"/>
      <c r="G8" s="13"/>
    </row>
    <row r="9" spans="1:7" ht="30.75" customHeight="1">
      <c r="A9" s="42"/>
      <c r="B9" s="42"/>
      <c r="C9" s="41" t="s">
        <v>38</v>
      </c>
      <c r="D9" s="41" t="s">
        <v>37</v>
      </c>
      <c r="E9" s="40" t="s">
        <v>33</v>
      </c>
      <c r="F9" s="40" t="s">
        <v>22</v>
      </c>
      <c r="G9" s="6" t="s">
        <v>14</v>
      </c>
    </row>
    <row r="10" spans="1:7" ht="25.5" customHeight="1">
      <c r="A10" s="42"/>
      <c r="B10" s="42"/>
      <c r="C10" s="41"/>
      <c r="D10" s="41"/>
      <c r="E10" s="41"/>
      <c r="F10" s="41"/>
      <c r="G10" s="7"/>
    </row>
    <row r="11" spans="1:7" ht="15.75">
      <c r="A11" s="14" t="s">
        <v>0</v>
      </c>
      <c r="B11" s="15"/>
      <c r="C11" s="15"/>
      <c r="D11" s="15"/>
      <c r="E11" s="15"/>
      <c r="F11" s="16"/>
      <c r="G11" s="8"/>
    </row>
    <row r="12" spans="1:7" ht="36.75" customHeight="1">
      <c r="A12" s="43" t="s">
        <v>49</v>
      </c>
      <c r="B12" s="43"/>
      <c r="C12" s="20">
        <v>69123268</v>
      </c>
      <c r="D12" s="20">
        <v>59436180</v>
      </c>
      <c r="E12" s="21">
        <f>D12-C12</f>
        <v>-9687088</v>
      </c>
      <c r="F12" s="21">
        <f>D12/C12*100</f>
        <v>85.9857783344387</v>
      </c>
      <c r="G12" s="3"/>
    </row>
    <row r="13" spans="1:7" ht="47.25" customHeight="1">
      <c r="A13" s="34" t="s">
        <v>45</v>
      </c>
      <c r="B13" s="34"/>
      <c r="C13" s="20">
        <v>31036</v>
      </c>
      <c r="D13" s="20">
        <v>27572</v>
      </c>
      <c r="E13" s="21">
        <f aca="true" t="shared" si="0" ref="E13:E50">D13-C13</f>
        <v>-3464</v>
      </c>
      <c r="F13" s="21">
        <f>D13/C13*100</f>
        <v>88.83876788245908</v>
      </c>
      <c r="G13" s="3"/>
    </row>
    <row r="14" spans="1:7" ht="15.75">
      <c r="A14" s="34" t="s">
        <v>46</v>
      </c>
      <c r="B14" s="34"/>
      <c r="C14" s="20">
        <v>684771</v>
      </c>
      <c r="D14" s="20">
        <v>671019</v>
      </c>
      <c r="E14" s="21">
        <f t="shared" si="0"/>
        <v>-13752</v>
      </c>
      <c r="F14" s="21">
        <f>D14/C14*100</f>
        <v>97.99173738373851</v>
      </c>
      <c r="G14" s="3"/>
    </row>
    <row r="15" spans="1:7" ht="15.75">
      <c r="A15" s="35" t="s">
        <v>1</v>
      </c>
      <c r="B15" s="35"/>
      <c r="C15" s="22">
        <f>SUM(C12:C14)</f>
        <v>69839075</v>
      </c>
      <c r="D15" s="22">
        <f>SUM(D12:D14)</f>
        <v>60134771</v>
      </c>
      <c r="E15" s="21">
        <f t="shared" si="0"/>
        <v>-9704304</v>
      </c>
      <c r="F15" s="23">
        <f>D15/C15*100</f>
        <v>86.10476441734086</v>
      </c>
      <c r="G15" s="3"/>
    </row>
    <row r="16" spans="1:7" ht="15.75">
      <c r="A16" s="18" t="s">
        <v>2</v>
      </c>
      <c r="B16" s="19"/>
      <c r="C16" s="24"/>
      <c r="D16" s="24"/>
      <c r="E16" s="21"/>
      <c r="F16" s="25"/>
      <c r="G16" s="9">
        <v>8509.7</v>
      </c>
    </row>
    <row r="17" spans="1:7" ht="27" customHeight="1">
      <c r="A17" s="34" t="s">
        <v>47</v>
      </c>
      <c r="B17" s="34"/>
      <c r="C17" s="20">
        <v>190961</v>
      </c>
      <c r="D17" s="20">
        <v>193908</v>
      </c>
      <c r="E17" s="21">
        <f t="shared" si="0"/>
        <v>2947</v>
      </c>
      <c r="F17" s="21">
        <f aca="true" t="shared" si="1" ref="F17:F50">D17/C17*100</f>
        <v>101.54324705044486</v>
      </c>
      <c r="G17" s="3"/>
    </row>
    <row r="18" spans="1:7" ht="32.25" customHeight="1">
      <c r="A18" s="32" t="s">
        <v>55</v>
      </c>
      <c r="B18" s="33"/>
      <c r="C18" s="20">
        <v>539037</v>
      </c>
      <c r="D18" s="20">
        <v>522999</v>
      </c>
      <c r="E18" s="21">
        <f t="shared" si="0"/>
        <v>-16038</v>
      </c>
      <c r="F18" s="21">
        <f t="shared" si="1"/>
        <v>97.02469403770057</v>
      </c>
      <c r="G18" s="3"/>
    </row>
    <row r="19" spans="1:7" ht="15.75">
      <c r="A19" s="34" t="s">
        <v>48</v>
      </c>
      <c r="B19" s="34"/>
      <c r="C19" s="20">
        <v>6475644</v>
      </c>
      <c r="D19" s="20">
        <v>6493307</v>
      </c>
      <c r="E19" s="21">
        <f t="shared" si="0"/>
        <v>17663</v>
      </c>
      <c r="F19" s="21">
        <f t="shared" si="1"/>
        <v>100.27276051617416</v>
      </c>
      <c r="G19" s="3"/>
    </row>
    <row r="20" spans="1:7" ht="15.75">
      <c r="A20" s="34" t="s">
        <v>54</v>
      </c>
      <c r="B20" s="34"/>
      <c r="C20" s="20">
        <v>62928</v>
      </c>
      <c r="D20" s="20">
        <v>73724</v>
      </c>
      <c r="E20" s="21">
        <f t="shared" si="0"/>
        <v>10796</v>
      </c>
      <c r="F20" s="21">
        <f t="shared" si="1"/>
        <v>117.15611492499364</v>
      </c>
      <c r="G20" s="3"/>
    </row>
    <row r="21" spans="1:7" ht="15.75">
      <c r="A21" s="32" t="s">
        <v>52</v>
      </c>
      <c r="B21" s="33"/>
      <c r="C21" s="20">
        <v>42063</v>
      </c>
      <c r="D21" s="20">
        <v>46668</v>
      </c>
      <c r="E21" s="21">
        <f>D21-C21</f>
        <v>4605</v>
      </c>
      <c r="F21" s="21">
        <f>D21/C21*100</f>
        <v>110.9478639184081</v>
      </c>
      <c r="G21" s="3"/>
    </row>
    <row r="22" spans="1:7" ht="45" customHeight="1">
      <c r="A22" s="32" t="s">
        <v>53</v>
      </c>
      <c r="B22" s="33"/>
      <c r="C22" s="20">
        <v>941</v>
      </c>
      <c r="D22" s="20">
        <v>941</v>
      </c>
      <c r="E22" s="21">
        <f t="shared" si="0"/>
        <v>0</v>
      </c>
      <c r="F22" s="21">
        <f>D22/C22*100</f>
        <v>100</v>
      </c>
      <c r="G22" s="3"/>
    </row>
    <row r="23" spans="1:7" ht="31.5" customHeight="1">
      <c r="A23" s="32" t="s">
        <v>41</v>
      </c>
      <c r="B23" s="33"/>
      <c r="C23" s="20"/>
      <c r="D23" s="20"/>
      <c r="E23" s="21">
        <f t="shared" si="0"/>
        <v>0</v>
      </c>
      <c r="F23" s="21"/>
      <c r="G23" s="3"/>
    </row>
    <row r="24" spans="1:7" ht="40.5" customHeight="1">
      <c r="A24" s="36" t="s">
        <v>39</v>
      </c>
      <c r="B24" s="37"/>
      <c r="C24" s="20">
        <v>714758</v>
      </c>
      <c r="D24" s="20">
        <v>821113</v>
      </c>
      <c r="E24" s="21">
        <f t="shared" si="0"/>
        <v>106355</v>
      </c>
      <c r="F24" s="21">
        <f t="shared" si="1"/>
        <v>114.87986143561876</v>
      </c>
      <c r="G24" s="3"/>
    </row>
    <row r="25" spans="1:7" ht="30" customHeight="1">
      <c r="A25" s="38" t="s">
        <v>50</v>
      </c>
      <c r="B25" s="39"/>
      <c r="C25" s="20">
        <v>912984</v>
      </c>
      <c r="D25" s="20">
        <v>924669</v>
      </c>
      <c r="E25" s="21">
        <f t="shared" si="0"/>
        <v>11685</v>
      </c>
      <c r="F25" s="21">
        <f t="shared" si="1"/>
        <v>101.2798690886149</v>
      </c>
      <c r="G25" s="3"/>
    </row>
    <row r="26" spans="1:7" ht="30" customHeight="1">
      <c r="A26" s="34" t="s">
        <v>43</v>
      </c>
      <c r="B26" s="34"/>
      <c r="C26" s="20">
        <v>286</v>
      </c>
      <c r="D26" s="20">
        <v>4456</v>
      </c>
      <c r="E26" s="21">
        <f t="shared" si="0"/>
        <v>4170</v>
      </c>
      <c r="F26" s="21">
        <f t="shared" si="1"/>
        <v>1558.041958041958</v>
      </c>
      <c r="G26" s="3"/>
    </row>
    <row r="27" spans="1:7" ht="15.75">
      <c r="A27" s="34" t="s">
        <v>3</v>
      </c>
      <c r="B27" s="34"/>
      <c r="C27" s="20">
        <v>336808</v>
      </c>
      <c r="D27" s="20">
        <v>304538</v>
      </c>
      <c r="E27" s="21">
        <f t="shared" si="0"/>
        <v>-32270</v>
      </c>
      <c r="F27" s="21">
        <f t="shared" si="1"/>
        <v>90.41887366095818</v>
      </c>
      <c r="G27" s="3"/>
    </row>
    <row r="28" spans="1:7" ht="42.75" customHeight="1">
      <c r="A28" s="34" t="s">
        <v>51</v>
      </c>
      <c r="B28" s="34"/>
      <c r="C28" s="20">
        <v>11100</v>
      </c>
      <c r="D28" s="20">
        <v>11194</v>
      </c>
      <c r="E28" s="21">
        <f t="shared" si="0"/>
        <v>94</v>
      </c>
      <c r="F28" s="21">
        <f t="shared" si="1"/>
        <v>100.84684684684684</v>
      </c>
      <c r="G28" s="3"/>
    </row>
    <row r="29" spans="1:7" ht="23.25" customHeight="1">
      <c r="A29" s="35" t="s">
        <v>4</v>
      </c>
      <c r="B29" s="35"/>
      <c r="C29" s="23">
        <f>C17+C19+C21+C22+C23+C24+C25+C27+C18+C28+C20+C26</f>
        <v>9287510</v>
      </c>
      <c r="D29" s="23">
        <f>D17+D19+D21+D22+D23+D24+D25+D27+D18+D28+D20+D26</f>
        <v>9397517</v>
      </c>
      <c r="E29" s="21">
        <f t="shared" si="0"/>
        <v>110007</v>
      </c>
      <c r="F29" s="23">
        <f>D29/C29*100</f>
        <v>101.18446171255803</v>
      </c>
      <c r="G29" s="3">
        <v>2077.5</v>
      </c>
    </row>
    <row r="30" spans="1:7" ht="15.75">
      <c r="A30" s="35" t="s">
        <v>17</v>
      </c>
      <c r="B30" s="35"/>
      <c r="C30" s="22">
        <f>SUM(C15,C29)</f>
        <v>79126585</v>
      </c>
      <c r="D30" s="22">
        <f>SUM(D15,D29)</f>
        <v>69532288</v>
      </c>
      <c r="E30" s="21">
        <f t="shared" si="0"/>
        <v>-9594297</v>
      </c>
      <c r="F30" s="23">
        <f>D30/C30*100</f>
        <v>87.87474904926074</v>
      </c>
      <c r="G30" s="3"/>
    </row>
    <row r="31" spans="1:7" ht="15.75">
      <c r="A31" s="17" t="s">
        <v>20</v>
      </c>
      <c r="B31" s="17"/>
      <c r="C31" s="22">
        <f>C32+C33+C34+C35+C36</f>
        <v>98915831</v>
      </c>
      <c r="D31" s="22">
        <f>D32+D33+D34+D35+D36</f>
        <v>98915831</v>
      </c>
      <c r="E31" s="21">
        <f t="shared" si="0"/>
        <v>0</v>
      </c>
      <c r="F31" s="23">
        <f>D31/C31*100</f>
        <v>100</v>
      </c>
      <c r="G31" s="3"/>
    </row>
    <row r="32" spans="1:7" ht="15.75">
      <c r="A32" s="43" t="s">
        <v>19</v>
      </c>
      <c r="B32" s="43"/>
      <c r="C32" s="26">
        <v>89923900</v>
      </c>
      <c r="D32" s="26">
        <v>89923900</v>
      </c>
      <c r="E32" s="21">
        <f t="shared" si="0"/>
        <v>0</v>
      </c>
      <c r="F32" s="27">
        <f t="shared" si="1"/>
        <v>100</v>
      </c>
      <c r="G32" s="3"/>
    </row>
    <row r="33" spans="1:7" ht="48" customHeight="1">
      <c r="A33" s="44" t="s">
        <v>56</v>
      </c>
      <c r="B33" s="45"/>
      <c r="C33" s="26">
        <v>162200</v>
      </c>
      <c r="D33" s="26">
        <v>162200</v>
      </c>
      <c r="E33" s="21">
        <f>D33-C33</f>
        <v>0</v>
      </c>
      <c r="F33" s="27">
        <f>D33/C33*100</f>
        <v>100</v>
      </c>
      <c r="G33" s="3"/>
    </row>
    <row r="34" spans="1:7" ht="36" customHeight="1">
      <c r="A34" s="44" t="s">
        <v>63</v>
      </c>
      <c r="B34" s="45"/>
      <c r="C34" s="26">
        <v>6476000</v>
      </c>
      <c r="D34" s="26">
        <v>6476000</v>
      </c>
      <c r="E34" s="21">
        <f>D34-C34</f>
        <v>0</v>
      </c>
      <c r="F34" s="27">
        <f>D34/C34*100</f>
        <v>100</v>
      </c>
      <c r="G34" s="3"/>
    </row>
    <row r="35" spans="1:7" ht="63" customHeight="1">
      <c r="A35" s="44" t="s">
        <v>64</v>
      </c>
      <c r="B35" s="45"/>
      <c r="C35" s="26">
        <v>58531</v>
      </c>
      <c r="D35" s="26">
        <v>58531</v>
      </c>
      <c r="E35" s="21">
        <f>D35-C35</f>
        <v>0</v>
      </c>
      <c r="F35" s="27">
        <f>D35/C35*100</f>
        <v>100</v>
      </c>
      <c r="G35" s="3"/>
    </row>
    <row r="36" spans="1:7" ht="59.25" customHeight="1">
      <c r="A36" s="44" t="s">
        <v>57</v>
      </c>
      <c r="B36" s="45"/>
      <c r="C36" s="26">
        <v>2295200</v>
      </c>
      <c r="D36" s="26">
        <v>2295200</v>
      </c>
      <c r="E36" s="21">
        <f t="shared" si="0"/>
        <v>0</v>
      </c>
      <c r="F36" s="27">
        <f>D36/C36*100</f>
        <v>100</v>
      </c>
      <c r="G36" s="3"/>
    </row>
    <row r="37" spans="1:7" ht="15.75">
      <c r="A37" s="50" t="s">
        <v>5</v>
      </c>
      <c r="B37" s="50"/>
      <c r="C37" s="28">
        <f>SUM(C38:C49)</f>
        <v>59840125</v>
      </c>
      <c r="D37" s="28">
        <f>SUM(D38:D49)</f>
        <v>58685160</v>
      </c>
      <c r="E37" s="21">
        <f t="shared" si="0"/>
        <v>-1154965</v>
      </c>
      <c r="F37" s="27">
        <f t="shared" si="1"/>
        <v>98.0699154622421</v>
      </c>
      <c r="G37" s="3"/>
    </row>
    <row r="38" spans="1:7" ht="28.5" customHeight="1">
      <c r="A38" s="46" t="s">
        <v>6</v>
      </c>
      <c r="B38" s="46"/>
      <c r="C38" s="26">
        <v>318366</v>
      </c>
      <c r="D38" s="26">
        <v>317731</v>
      </c>
      <c r="E38" s="21">
        <f t="shared" si="0"/>
        <v>-635</v>
      </c>
      <c r="F38" s="21">
        <f t="shared" si="1"/>
        <v>99.80054402794268</v>
      </c>
      <c r="G38" s="3"/>
    </row>
    <row r="39" spans="1:7" ht="25.5" customHeight="1">
      <c r="A39" s="46" t="s">
        <v>7</v>
      </c>
      <c r="B39" s="46"/>
      <c r="C39" s="26">
        <v>8291092</v>
      </c>
      <c r="D39" s="26">
        <v>7158492</v>
      </c>
      <c r="E39" s="21">
        <f t="shared" si="0"/>
        <v>-1132600</v>
      </c>
      <c r="F39" s="21">
        <f t="shared" si="1"/>
        <v>86.33955575453753</v>
      </c>
      <c r="G39" s="3"/>
    </row>
    <row r="40" spans="1:7" ht="25.5" customHeight="1">
      <c r="A40" s="46" t="s">
        <v>8</v>
      </c>
      <c r="B40" s="46"/>
      <c r="C40" s="26">
        <v>44635642</v>
      </c>
      <c r="D40" s="26">
        <v>44613912</v>
      </c>
      <c r="E40" s="21">
        <f t="shared" si="0"/>
        <v>-21730</v>
      </c>
      <c r="F40" s="21">
        <f t="shared" si="1"/>
        <v>99.95131693188148</v>
      </c>
      <c r="G40" s="3"/>
    </row>
    <row r="41" spans="1:7" ht="30" customHeight="1">
      <c r="A41" s="46" t="s">
        <v>9</v>
      </c>
      <c r="B41" s="46"/>
      <c r="C41" s="26">
        <v>6211930</v>
      </c>
      <c r="D41" s="26">
        <v>6211930</v>
      </c>
      <c r="E41" s="21">
        <f t="shared" si="0"/>
        <v>0</v>
      </c>
      <c r="F41" s="21">
        <f t="shared" si="1"/>
        <v>100</v>
      </c>
      <c r="G41" s="3"/>
    </row>
    <row r="42" spans="1:7" ht="27.75" customHeight="1">
      <c r="A42" s="46" t="s">
        <v>21</v>
      </c>
      <c r="B42" s="46"/>
      <c r="C42" s="26"/>
      <c r="D42" s="26"/>
      <c r="E42" s="21">
        <f t="shared" si="0"/>
        <v>0</v>
      </c>
      <c r="F42" s="21" t="e">
        <f t="shared" si="1"/>
        <v>#DIV/0!</v>
      </c>
      <c r="G42" s="3"/>
    </row>
    <row r="43" spans="1:7" ht="27.75" customHeight="1">
      <c r="A43" s="46" t="s">
        <v>23</v>
      </c>
      <c r="B43" s="46"/>
      <c r="C43" s="26"/>
      <c r="D43" s="26"/>
      <c r="E43" s="21">
        <f t="shared" si="0"/>
        <v>0</v>
      </c>
      <c r="F43" s="21" t="e">
        <f>D43/C43*100</f>
        <v>#DIV/0!</v>
      </c>
      <c r="G43" s="3"/>
    </row>
    <row r="44" spans="1:7" ht="27.75" customHeight="1">
      <c r="A44" s="38" t="s">
        <v>30</v>
      </c>
      <c r="B44" s="39"/>
      <c r="C44" s="26"/>
      <c r="D44" s="26"/>
      <c r="E44" s="21">
        <f t="shared" si="0"/>
        <v>0</v>
      </c>
      <c r="F44" s="21" t="e">
        <f>D44/C44*100</f>
        <v>#DIV/0!</v>
      </c>
      <c r="G44" s="3"/>
    </row>
    <row r="45" spans="1:7" ht="26.25" customHeight="1">
      <c r="A45" s="38" t="s">
        <v>31</v>
      </c>
      <c r="B45" s="39"/>
      <c r="C45" s="26"/>
      <c r="D45" s="26"/>
      <c r="E45" s="21">
        <f t="shared" si="0"/>
        <v>0</v>
      </c>
      <c r="F45" s="21" t="e">
        <f>D45/C45*100</f>
        <v>#DIV/0!</v>
      </c>
      <c r="G45" s="3"/>
    </row>
    <row r="46" spans="1:7" ht="15" customHeight="1">
      <c r="A46" s="46" t="s">
        <v>28</v>
      </c>
      <c r="B46" s="46"/>
      <c r="C46" s="26">
        <v>105000</v>
      </c>
      <c r="D46" s="26">
        <v>105000</v>
      </c>
      <c r="E46" s="21">
        <f t="shared" si="0"/>
        <v>0</v>
      </c>
      <c r="F46" s="21">
        <f t="shared" si="1"/>
        <v>100</v>
      </c>
      <c r="G46" s="3"/>
    </row>
    <row r="47" spans="1:7" ht="39.75" customHeight="1">
      <c r="A47" s="38" t="s">
        <v>35</v>
      </c>
      <c r="B47" s="39"/>
      <c r="C47" s="26"/>
      <c r="D47" s="26"/>
      <c r="E47" s="21">
        <f t="shared" si="0"/>
        <v>0</v>
      </c>
      <c r="F47" s="21" t="e">
        <f>D47/C47*100</f>
        <v>#DIV/0!</v>
      </c>
      <c r="G47" s="3"/>
    </row>
    <row r="48" spans="1:7" ht="27.75" customHeight="1">
      <c r="A48" s="38" t="s">
        <v>32</v>
      </c>
      <c r="B48" s="39"/>
      <c r="C48" s="26">
        <v>278095</v>
      </c>
      <c r="D48" s="26">
        <v>278095</v>
      </c>
      <c r="E48" s="21">
        <f t="shared" si="0"/>
        <v>0</v>
      </c>
      <c r="F48" s="21">
        <f>D48/C48*100</f>
        <v>100</v>
      </c>
      <c r="G48" s="3"/>
    </row>
    <row r="49" spans="1:7" ht="27.75" customHeight="1">
      <c r="A49" s="46" t="s">
        <v>24</v>
      </c>
      <c r="B49" s="46"/>
      <c r="C49" s="26"/>
      <c r="D49" s="26"/>
      <c r="E49" s="21">
        <f t="shared" si="0"/>
        <v>0</v>
      </c>
      <c r="F49" s="21" t="e">
        <f t="shared" si="1"/>
        <v>#DIV/0!</v>
      </c>
      <c r="G49" s="3"/>
    </row>
    <row r="50" spans="1:7" ht="15.75">
      <c r="A50" s="35" t="s">
        <v>10</v>
      </c>
      <c r="B50" s="35"/>
      <c r="C50" s="29">
        <f>SUM(C30+C31+C37)</f>
        <v>237882541</v>
      </c>
      <c r="D50" s="29">
        <f>SUM(D30+D31+D37)</f>
        <v>227133279</v>
      </c>
      <c r="E50" s="21">
        <f t="shared" si="0"/>
        <v>-10749262</v>
      </c>
      <c r="F50" s="23">
        <f t="shared" si="1"/>
        <v>95.48127325577879</v>
      </c>
      <c r="G50" s="3"/>
    </row>
    <row r="51" spans="1:7" ht="15.75">
      <c r="A51" s="52" t="s">
        <v>11</v>
      </c>
      <c r="B51" s="52"/>
      <c r="C51" s="52"/>
      <c r="D51" s="52"/>
      <c r="E51" s="52"/>
      <c r="F51" s="52"/>
      <c r="G51" s="10"/>
    </row>
    <row r="52" spans="1:7" ht="15.75">
      <c r="A52" s="34" t="s">
        <v>16</v>
      </c>
      <c r="B52" s="34"/>
      <c r="C52" s="20">
        <v>154249</v>
      </c>
      <c r="D52" s="20">
        <v>200206</v>
      </c>
      <c r="E52" s="21">
        <f aca="true" t="shared" si="2" ref="E52:E66">D52-C52</f>
        <v>45957</v>
      </c>
      <c r="F52" s="21">
        <f aca="true" t="shared" si="3" ref="F52:F66">D52/C52*100</f>
        <v>129.7940343211301</v>
      </c>
      <c r="G52" s="3"/>
    </row>
    <row r="53" spans="1:7" ht="15.75">
      <c r="A53" s="32" t="s">
        <v>58</v>
      </c>
      <c r="B53" s="33"/>
      <c r="C53" s="20">
        <v>62852</v>
      </c>
      <c r="D53" s="20">
        <v>87461</v>
      </c>
      <c r="E53" s="21">
        <f>D53-C53</f>
        <v>24609</v>
      </c>
      <c r="F53" s="21">
        <f>D53/C53*100</f>
        <v>139.15388531788963</v>
      </c>
      <c r="G53" s="3"/>
    </row>
    <row r="54" spans="1:7" ht="31.5" customHeight="1">
      <c r="A54" s="32" t="s">
        <v>60</v>
      </c>
      <c r="B54" s="33"/>
      <c r="C54" s="20">
        <v>22100</v>
      </c>
      <c r="D54" s="20">
        <v>27273</v>
      </c>
      <c r="E54" s="21">
        <f>D54-C54</f>
        <v>5173</v>
      </c>
      <c r="F54" s="21">
        <f>D54/C54*100</f>
        <v>123.40723981900452</v>
      </c>
      <c r="G54" s="3"/>
    </row>
    <row r="55" spans="1:7" ht="15.75">
      <c r="A55" s="34" t="s">
        <v>18</v>
      </c>
      <c r="B55" s="34"/>
      <c r="C55" s="20">
        <v>11308620</v>
      </c>
      <c r="D55" s="20">
        <v>11403375</v>
      </c>
      <c r="E55" s="21">
        <f t="shared" si="2"/>
        <v>94755</v>
      </c>
      <c r="F55" s="21">
        <f t="shared" si="3"/>
        <v>100.83790064570212</v>
      </c>
      <c r="G55" s="3"/>
    </row>
    <row r="56" spans="1:7" ht="21" customHeight="1">
      <c r="A56" s="32" t="s">
        <v>61</v>
      </c>
      <c r="B56" s="33"/>
      <c r="C56" s="20">
        <v>378000</v>
      </c>
      <c r="D56" s="20">
        <v>281360</v>
      </c>
      <c r="E56" s="21">
        <f t="shared" si="2"/>
        <v>-96640</v>
      </c>
      <c r="F56" s="21">
        <f t="shared" si="3"/>
        <v>74.43386243386243</v>
      </c>
      <c r="G56" s="3"/>
    </row>
    <row r="57" spans="1:7" ht="20.25" customHeight="1">
      <c r="A57" s="32" t="s">
        <v>62</v>
      </c>
      <c r="B57" s="33"/>
      <c r="C57" s="20">
        <v>2414623</v>
      </c>
      <c r="D57" s="20">
        <v>2413176</v>
      </c>
      <c r="E57" s="21">
        <f t="shared" si="2"/>
        <v>-1447</v>
      </c>
      <c r="F57" s="21">
        <f t="shared" si="3"/>
        <v>99.94007346074315</v>
      </c>
      <c r="G57" s="3"/>
    </row>
    <row r="58" spans="1:7" ht="43.5" customHeight="1">
      <c r="A58" s="47" t="s">
        <v>36</v>
      </c>
      <c r="B58" s="48"/>
      <c r="C58" s="20"/>
      <c r="D58" s="20">
        <v>902</v>
      </c>
      <c r="E58" s="21"/>
      <c r="F58" s="21"/>
      <c r="G58" s="3"/>
    </row>
    <row r="59" spans="1:7" ht="29.25" customHeight="1">
      <c r="A59" s="32" t="s">
        <v>29</v>
      </c>
      <c r="B59" s="33"/>
      <c r="C59" s="20">
        <v>900</v>
      </c>
      <c r="D59" s="20">
        <v>935</v>
      </c>
      <c r="E59" s="21">
        <f t="shared" si="2"/>
        <v>35</v>
      </c>
      <c r="F59" s="21">
        <f t="shared" si="3"/>
        <v>103.8888888888889</v>
      </c>
      <c r="G59" s="3"/>
    </row>
    <row r="60" spans="1:7" ht="15.75">
      <c r="A60" s="34" t="s">
        <v>44</v>
      </c>
      <c r="B60" s="34"/>
      <c r="C60" s="20"/>
      <c r="D60" s="20">
        <v>76596</v>
      </c>
      <c r="E60" s="21">
        <f t="shared" si="2"/>
        <v>76596</v>
      </c>
      <c r="F60" s="21" t="e">
        <f t="shared" si="3"/>
        <v>#DIV/0!</v>
      </c>
      <c r="G60" s="3"/>
    </row>
    <row r="61" spans="1:7" ht="15.75">
      <c r="A61" s="50" t="s">
        <v>12</v>
      </c>
      <c r="B61" s="50"/>
      <c r="C61" s="30">
        <f>SUM(C62:C64)</f>
        <v>4064979</v>
      </c>
      <c r="D61" s="30">
        <f>SUM(D62:D64)</f>
        <v>3740269</v>
      </c>
      <c r="E61" s="21">
        <f t="shared" si="2"/>
        <v>-324710</v>
      </c>
      <c r="F61" s="23">
        <f t="shared" si="3"/>
        <v>92.01201285418693</v>
      </c>
      <c r="G61" s="3"/>
    </row>
    <row r="62" spans="1:7" ht="23.25" customHeight="1">
      <c r="A62" s="34" t="s">
        <v>34</v>
      </c>
      <c r="B62" s="34"/>
      <c r="C62" s="20">
        <v>786959</v>
      </c>
      <c r="D62" s="20">
        <v>822680</v>
      </c>
      <c r="E62" s="21">
        <f t="shared" si="2"/>
        <v>35721</v>
      </c>
      <c r="F62" s="21">
        <f t="shared" si="3"/>
        <v>104.53911830222413</v>
      </c>
      <c r="G62" s="3"/>
    </row>
    <row r="63" spans="1:7" ht="23.25" customHeight="1">
      <c r="A63" s="32" t="s">
        <v>59</v>
      </c>
      <c r="B63" s="33"/>
      <c r="C63" s="20">
        <v>2552601</v>
      </c>
      <c r="D63" s="20">
        <v>2615138</v>
      </c>
      <c r="E63" s="21">
        <f>D63-C63</f>
        <v>62537</v>
      </c>
      <c r="F63" s="21">
        <f>D63/C63*100</f>
        <v>102.44993244145873</v>
      </c>
      <c r="G63" s="3"/>
    </row>
    <row r="64" spans="1:7" ht="27" customHeight="1">
      <c r="A64" s="34" t="s">
        <v>40</v>
      </c>
      <c r="B64" s="34"/>
      <c r="C64" s="20">
        <v>725419</v>
      </c>
      <c r="D64" s="20">
        <v>302451</v>
      </c>
      <c r="E64" s="21">
        <f t="shared" si="2"/>
        <v>-422968</v>
      </c>
      <c r="F64" s="21">
        <f t="shared" si="3"/>
        <v>41.69328346789924</v>
      </c>
      <c r="G64" s="3"/>
    </row>
    <row r="65" spans="1:7" ht="15.75">
      <c r="A65" s="49" t="s">
        <v>27</v>
      </c>
      <c r="B65" s="49"/>
      <c r="C65" s="31">
        <f>SUM(C52:C55,C56:C61)</f>
        <v>18406323</v>
      </c>
      <c r="D65" s="31">
        <f>SUM(D52:D55,D56:D61)</f>
        <v>18231553</v>
      </c>
      <c r="E65" s="27">
        <f t="shared" si="2"/>
        <v>-174770</v>
      </c>
      <c r="F65" s="23">
        <f t="shared" si="3"/>
        <v>99.05048933456182</v>
      </c>
      <c r="G65" s="3"/>
    </row>
    <row r="66" spans="1:7" ht="15.75">
      <c r="A66" s="50" t="s">
        <v>13</v>
      </c>
      <c r="B66" s="50"/>
      <c r="C66" s="31">
        <f>C50+C65</f>
        <v>256288864</v>
      </c>
      <c r="D66" s="31">
        <f>D50+D65</f>
        <v>245364832</v>
      </c>
      <c r="E66" s="27">
        <f t="shared" si="2"/>
        <v>-10924032</v>
      </c>
      <c r="F66" s="23">
        <f t="shared" si="3"/>
        <v>95.73760957479604</v>
      </c>
      <c r="G66" s="3"/>
    </row>
    <row r="67" spans="1:7" ht="15.75">
      <c r="A67" s="51" t="s">
        <v>15</v>
      </c>
      <c r="B67" s="51"/>
      <c r="C67" s="1"/>
      <c r="D67" s="1"/>
      <c r="E67" s="1"/>
      <c r="F67" s="1"/>
      <c r="G67" s="1"/>
    </row>
    <row r="68" spans="1:7" ht="15.75">
      <c r="A68" s="2"/>
      <c r="B68" s="5" t="s">
        <v>25</v>
      </c>
      <c r="C68" s="5" t="s">
        <v>26</v>
      </c>
      <c r="D68" s="1"/>
      <c r="E68" s="1"/>
      <c r="F68" s="1"/>
      <c r="G68" s="1"/>
    </row>
    <row r="69" spans="1:7" ht="15.75">
      <c r="A69" s="5"/>
      <c r="B69" s="5"/>
      <c r="C69" s="5"/>
      <c r="D69" s="1"/>
      <c r="E69" s="1"/>
      <c r="F69" s="1"/>
      <c r="G69" s="1"/>
    </row>
  </sheetData>
  <mergeCells count="61">
    <mergeCell ref="A63:B63"/>
    <mergeCell ref="A54:B54"/>
    <mergeCell ref="B7:G7"/>
    <mergeCell ref="A6:F6"/>
    <mergeCell ref="A61:B61"/>
    <mergeCell ref="A41:B41"/>
    <mergeCell ref="A57:B57"/>
    <mergeCell ref="A37:B37"/>
    <mergeCell ref="A38:B38"/>
    <mergeCell ref="A39:B39"/>
    <mergeCell ref="A60:B60"/>
    <mergeCell ref="A62:B62"/>
    <mergeCell ref="A43:B43"/>
    <mergeCell ref="A44:B44"/>
    <mergeCell ref="A45:B45"/>
    <mergeCell ref="A56:B56"/>
    <mergeCell ref="A49:B49"/>
    <mergeCell ref="A65:B65"/>
    <mergeCell ref="A46:B46"/>
    <mergeCell ref="A66:B66"/>
    <mergeCell ref="A67:B67"/>
    <mergeCell ref="A52:B52"/>
    <mergeCell ref="A64:B64"/>
    <mergeCell ref="A47:B47"/>
    <mergeCell ref="A48:B48"/>
    <mergeCell ref="A55:B55"/>
    <mergeCell ref="A59:B59"/>
    <mergeCell ref="A40:B40"/>
    <mergeCell ref="A50:B50"/>
    <mergeCell ref="A58:B58"/>
    <mergeCell ref="A53:B53"/>
    <mergeCell ref="A51:F51"/>
    <mergeCell ref="A42:B42"/>
    <mergeCell ref="A32:B32"/>
    <mergeCell ref="A36:B36"/>
    <mergeCell ref="A33:B33"/>
    <mergeCell ref="A28:B28"/>
    <mergeCell ref="A30:B30"/>
    <mergeCell ref="A34:B34"/>
    <mergeCell ref="A35:B35"/>
    <mergeCell ref="A15:B15"/>
    <mergeCell ref="A17:B17"/>
    <mergeCell ref="A19:B19"/>
    <mergeCell ref="A20:B20"/>
    <mergeCell ref="A18:B18"/>
    <mergeCell ref="F9:F10"/>
    <mergeCell ref="A14:B14"/>
    <mergeCell ref="A9:B10"/>
    <mergeCell ref="C9:C10"/>
    <mergeCell ref="D9:D10"/>
    <mergeCell ref="A12:B12"/>
    <mergeCell ref="A13:B13"/>
    <mergeCell ref="E9:E10"/>
    <mergeCell ref="A21:B21"/>
    <mergeCell ref="A22:B22"/>
    <mergeCell ref="A27:B27"/>
    <mergeCell ref="A29:B29"/>
    <mergeCell ref="A24:B24"/>
    <mergeCell ref="A26:B26"/>
    <mergeCell ref="A25:B25"/>
    <mergeCell ref="A23:B23"/>
  </mergeCells>
  <printOptions/>
  <pageMargins left="0.56" right="0" top="0.2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кобзева</dc:creator>
  <cp:keywords/>
  <dc:description/>
  <cp:lastModifiedBy>Денис</cp:lastModifiedBy>
  <cp:lastPrinted>2012-02-17T06:12:04Z</cp:lastPrinted>
  <dcterms:created xsi:type="dcterms:W3CDTF">2002-02-07T07:52:08Z</dcterms:created>
  <dcterms:modified xsi:type="dcterms:W3CDTF">2012-02-19T15:05:30Z</dcterms:modified>
  <cp:category/>
  <cp:version/>
  <cp:contentType/>
  <cp:contentStatus/>
</cp:coreProperties>
</file>