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9420" windowHeight="4620" tabRatio="672" activeTab="0"/>
  </bookViews>
  <sheets>
    <sheet name="сессия город 2010" sheetId="1" r:id="rId1"/>
  </sheets>
  <definedNames>
    <definedName name="_xlnm.Print_Area" localSheetId="0">'сессия город 2010'!$A$1:$F$58</definedName>
  </definedNames>
  <calcPr fullCalcOnLoad="1"/>
</workbook>
</file>

<file path=xl/sharedStrings.xml><?xml version="1.0" encoding="utf-8"?>
<sst xmlns="http://schemas.openxmlformats.org/spreadsheetml/2006/main" count="61" uniqueCount="61">
  <si>
    <t>Доходы, которые учитываются при определении официальных трансфертов</t>
  </si>
  <si>
    <t>ПЛАТА ЗА ГОСРЕГИСТРАЦИЮ 140603</t>
  </si>
  <si>
    <t>ПЛАТА ЗА ТОРГОВИЙ ПАТЕНТ  140700</t>
  </si>
  <si>
    <t>ЕДИНИЙ НАЛОГ С ПРЕДПР. 160500</t>
  </si>
  <si>
    <t>ГОСПОШЛИНА 220900</t>
  </si>
  <si>
    <t xml:space="preserve">Всего доходов, кот. учитываются </t>
  </si>
  <si>
    <t>Доходы, которые не учитываются при определении официальных трансфертов</t>
  </si>
  <si>
    <t>ПЛАТА ЗА ЗЕМЛЮ 130500</t>
  </si>
  <si>
    <t>НАЛОГ НА ПРОМЫСЕЛ 140601</t>
  </si>
  <si>
    <t>МЕСТНЫЕ НАЛОГИ И СБОРЫ 160100</t>
  </si>
  <si>
    <t>ДРУГИЕ ПОСТУПЛЕНИЯ 240603</t>
  </si>
  <si>
    <t xml:space="preserve">Всего доходов, кот. не учитываются </t>
  </si>
  <si>
    <t>Субвенция 410300, в том числе:</t>
  </si>
  <si>
    <t>Субвенция с госбюджета местным бюджетам на предоставление льгот и субсидий на оплату твердого топлива, сжиженого газа и квартплаты 410310</t>
  </si>
  <si>
    <t>Субвенция с госбюджета местным бюджетам на предоставление льгот и субсидий населению  оплату электроэнергии, природного газа, услуг тепло и водо обеспечения и услуг связи 410308</t>
  </si>
  <si>
    <t>Субвенция с госбюджета местным бюджетам на выплату помощи семьям с детьми, инвалидам детства и детям-инвалидам 410306</t>
  </si>
  <si>
    <t>Субвенция с госбюджета местным бюджетам на предоставление льгот ветеранам войны и труда и компенсацию за льготный проезд отдельным категориям граждан  410309</t>
  </si>
  <si>
    <t>Итого по общему фонду</t>
  </si>
  <si>
    <t>Доходы специального фонда</t>
  </si>
  <si>
    <t>СБОР ЗА ЗАГРЯЗНЕНИЕ ОКРУЖАЮЩЕЙ СРЕДЫ 500800</t>
  </si>
  <si>
    <t>Бюджет развития, в том числе:</t>
  </si>
  <si>
    <t>ВСЕГО по бюджету с учетом всех доходных источников</t>
  </si>
  <si>
    <t>расчетная цифра Минфина</t>
  </si>
  <si>
    <t xml:space="preserve"> </t>
  </si>
  <si>
    <t>НАЛОГ С ВЛАД. ТРАНСП. СРЕДСТВ 50%  120200</t>
  </si>
  <si>
    <t>Всего доходов учит.  и не учитыв.</t>
  </si>
  <si>
    <t>СОБСТВЕННЫЕ СРЕДСТВА БЮДЖ.УЧРЕЖДЕНИЙ 250000</t>
  </si>
  <si>
    <t>Дотация из госбюджета 41020100</t>
  </si>
  <si>
    <t>Дотации 41020000:</t>
  </si>
  <si>
    <t>НАЛОГ С ДОХОДОВ ФИЗИЧЕСКИХ ЛИЦ 1101000</t>
  </si>
  <si>
    <t xml:space="preserve">% выполнения к уточнен.плану </t>
  </si>
  <si>
    <t xml:space="preserve"> НАЛОГ НА ПРИБЫЛЬ ПРЕДПРИЯТИЙ КОММУНАЛЬНОЙ ФОРМЫ СОБСТВЕННОСТИ   110202</t>
  </si>
  <si>
    <t>Субвенция с государственного бюджета  местным бюджетам на предупреждение техногенных катастроф  41032200</t>
  </si>
  <si>
    <t>Всего  по специальному фонду</t>
  </si>
  <si>
    <t xml:space="preserve"> Другие субвенции 41035000</t>
  </si>
  <si>
    <t>ЦЕЛЕВЫЕ ФОНДЫ , СОЗДАННЫЕ ОРГАНАМИ МЕСТНОГО САМОУПРАВЛЕНИЯ 50110000</t>
  </si>
  <si>
    <t>Субвенция  гос.бюджета местным бюджетам на выплату  гос.помощи на детей-сирот и детей , лишенных родительской опеки 41035800</t>
  </si>
  <si>
    <t xml:space="preserve">отклонение </t>
  </si>
  <si>
    <t xml:space="preserve"> -постуление от продажи земельных участков, до разделения земель государст. и местного значения   33010100</t>
  </si>
  <si>
    <t>АДМІНИСТРАТИВН. ШТРАФИ  21081100</t>
  </si>
  <si>
    <t>АДМІНИСТРАТИВН. ШТРАФИ  В СФЕРЕ ОБЕСПЕЧЕНИЯ БЕЗОПАСНОСТИ ДОРОЖНОГО ДВИЖЕНИЯ 21081300</t>
  </si>
  <si>
    <t>Дополнительная дотация с гос.бюджета на выравнивания финансового обеспечения местных бюджетов 41020600</t>
  </si>
  <si>
    <t>Субвенция с гос.бюджета  местным бюджетам на проведение выборов депутатов Верховной Рады Автономной республики Крым , местных советов и сельских ,поселковых и городских голов 41037000</t>
  </si>
  <si>
    <t>Денежные взыскания за ущерб, в следствии нарушения законодательства об охране окружающей природной среды в следствии озяйственной та др. деятельности 24062100</t>
  </si>
  <si>
    <t>Часть дохода  хозяйст.организаций коммун.собственности ,которая  перечисляется в бюджет  21010300</t>
  </si>
  <si>
    <t xml:space="preserve">фактическое выполнение </t>
  </si>
  <si>
    <t>Средства полученные с общего фонда бюджета в бюджет развития (специальный фонд) 430100000</t>
  </si>
  <si>
    <t xml:space="preserve">  Секретарь городского совета </t>
  </si>
  <si>
    <t xml:space="preserve"> Якимов В.Е.</t>
  </si>
  <si>
    <t xml:space="preserve"> план с учетом внесенных изменений </t>
  </si>
  <si>
    <t>ПОСТУПЛЕНИЕ СРЕДСТВОТ РЕАЛИЗАЦИИ БЕЗХОЗНОГО ИМУЩЕСТВА  31010000</t>
  </si>
  <si>
    <t>Субвенция с гос.бюджета местным бюджетам на предоставление льгот и субсидий населению на оплату електроенергии, природного газа , услуг тепло-водоснабжения , квартирной плати , вывоз бытового мусора  41030800</t>
  </si>
  <si>
    <t>ПЛАТА ЗА АРЕНДУ ЦЕЛОСТНЫХ ИМУЩЕСТВ. КОМПЛЕКСОВ И ДРУГОГО ИМУЩЕСТВА, КОТОРОЕ НАХОДИТСЯ В КОММУНАЛЬНОЙ  СОБСТВЕННОСТИ  22080400</t>
  </si>
  <si>
    <t xml:space="preserve"> -поступления от отчуждения имущества, которое находится в коммунальной собственности 31030000</t>
  </si>
  <si>
    <t>ПЛАТА ЗА ГОСРЕГИСТРАЦИЮ , КРОМЕ ПЛАТЫ ЗА РЕГИСТРАЦИЮ СУБЪЕКТОВ ПРЕДПРИНИМАТЕЛЬСКОЙ ДЕЯТЕЛЬНОСТИ  140609200</t>
  </si>
  <si>
    <t xml:space="preserve">Приложение  № 1  </t>
  </si>
  <si>
    <t>(грн.)</t>
  </si>
  <si>
    <t>Надходження коштів з рахунків виборчіх фондів 24060600</t>
  </si>
  <si>
    <t xml:space="preserve">Отчет об исполнении доходной части бюджета  г.Краснодона за  2010 год.  </t>
  </si>
  <si>
    <t>к решению сессии № 6/268</t>
  </si>
  <si>
    <t>от 25.02.2011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</si>
</sst>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"/>
    <numFmt numFmtId="172" formatCode="00"/>
    <numFmt numFmtId="173" formatCode="_-* #,##0.0_р_._-;\-* #,##0.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22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12"/>
      <name val="Arial Cyr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b/>
      <sz val="11"/>
      <name val="Arial Cyr"/>
      <family val="2"/>
    </font>
    <font>
      <b/>
      <sz val="11"/>
      <name val="Times New Roman"/>
      <family val="1"/>
    </font>
    <font>
      <b/>
      <sz val="10"/>
      <name val="Arial Cyr"/>
      <family val="2"/>
    </font>
    <font>
      <b/>
      <sz val="12"/>
      <name val="Times New Roman Cyr"/>
      <family val="1"/>
    </font>
    <font>
      <sz val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10"/>
      <name val="Times New Roman CYR"/>
      <family val="0"/>
    </font>
    <font>
      <b/>
      <sz val="12"/>
      <name val="Times New Roman CYR"/>
      <family val="0"/>
    </font>
    <font>
      <b/>
      <sz val="12"/>
      <name val="Courier"/>
      <family val="0"/>
    </font>
    <font>
      <b/>
      <sz val="14"/>
      <name val="Arial Cyr"/>
      <family val="2"/>
    </font>
    <font>
      <b/>
      <sz val="12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1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25">
      <alignment/>
      <protection/>
    </xf>
    <xf numFmtId="0" fontId="1" fillId="0" borderId="0" xfId="25" applyFont="1">
      <alignment/>
      <protection/>
    </xf>
    <xf numFmtId="165" fontId="6" fillId="2" borderId="2" xfId="25" applyNumberFormat="1" applyFont="1" applyFill="1" applyBorder="1" applyAlignment="1" applyProtection="1">
      <alignment horizontal="center"/>
      <protection/>
    </xf>
    <xf numFmtId="0" fontId="11" fillId="0" borderId="0" xfId="25" applyFont="1">
      <alignment/>
      <protection/>
    </xf>
    <xf numFmtId="0" fontId="4" fillId="3" borderId="2" xfId="25" applyFont="1" applyFill="1" applyBorder="1" applyAlignment="1">
      <alignment horizontal="center"/>
      <protection/>
    </xf>
    <xf numFmtId="0" fontId="4" fillId="0" borderId="0" xfId="25" applyFont="1" applyAlignment="1" applyProtection="1">
      <alignment wrapText="1"/>
      <protection locked="0"/>
    </xf>
    <xf numFmtId="0" fontId="4" fillId="0" borderId="3" xfId="25" applyFont="1" applyBorder="1" applyAlignment="1" applyProtection="1">
      <alignment wrapText="1"/>
      <protection locked="0"/>
    </xf>
    <xf numFmtId="0" fontId="1" fillId="2" borderId="0" xfId="25" applyFill="1">
      <alignment/>
      <protection/>
    </xf>
    <xf numFmtId="0" fontId="11" fillId="0" borderId="4" xfId="25" applyFont="1" applyBorder="1" applyAlignment="1">
      <alignment horizontal="center"/>
      <protection/>
    </xf>
    <xf numFmtId="0" fontId="11" fillId="0" borderId="2" xfId="25" applyFont="1" applyBorder="1" applyAlignment="1">
      <alignment horizontal="center" wrapText="1"/>
      <protection/>
    </xf>
    <xf numFmtId="0" fontId="4" fillId="2" borderId="5" xfId="25" applyFont="1" applyFill="1" applyBorder="1" applyAlignment="1">
      <alignment/>
      <protection/>
    </xf>
    <xf numFmtId="0" fontId="0" fillId="0" borderId="0" xfId="0" applyBorder="1" applyAlignment="1">
      <alignment/>
    </xf>
    <xf numFmtId="4" fontId="16" fillId="2" borderId="2" xfId="25" applyNumberFormat="1" applyFont="1" applyFill="1" applyBorder="1" applyAlignment="1" applyProtection="1">
      <alignment horizontal="center"/>
      <protection/>
    </xf>
    <xf numFmtId="4" fontId="6" fillId="2" borderId="2" xfId="25" applyNumberFormat="1" applyFont="1" applyFill="1" applyBorder="1" applyAlignment="1" applyProtection="1">
      <alignment horizontal="center" wrapText="1"/>
      <protection/>
    </xf>
    <xf numFmtId="4" fontId="4" fillId="2" borderId="2" xfId="25" applyNumberFormat="1" applyFont="1" applyFill="1" applyBorder="1" applyAlignment="1">
      <alignment horizontal="left"/>
      <protection/>
    </xf>
    <xf numFmtId="4" fontId="4" fillId="2" borderId="2" xfId="25" applyNumberFormat="1" applyFont="1" applyFill="1" applyBorder="1" applyAlignment="1">
      <alignment horizontal="center"/>
      <protection/>
    </xf>
    <xf numFmtId="4" fontId="10" fillId="2" borderId="2" xfId="25" applyNumberFormat="1" applyFont="1" applyFill="1" applyBorder="1" applyAlignment="1">
      <alignment horizontal="center"/>
      <protection/>
    </xf>
    <xf numFmtId="4" fontId="11" fillId="2" borderId="2" xfId="25" applyNumberFormat="1" applyFont="1" applyFill="1" applyBorder="1" applyAlignment="1">
      <alignment horizontal="center"/>
      <protection/>
    </xf>
    <xf numFmtId="0" fontId="11" fillId="2" borderId="0" xfId="25" applyFont="1" applyFill="1" applyAlignment="1">
      <alignment horizontal="left" wrapText="1"/>
      <protection/>
    </xf>
    <xf numFmtId="0" fontId="11" fillId="2" borderId="0" xfId="25" applyFont="1" applyFill="1">
      <alignment/>
      <protection/>
    </xf>
    <xf numFmtId="4" fontId="17" fillId="2" borderId="2" xfId="25" applyNumberFormat="1" applyFont="1" applyFill="1" applyBorder="1" applyAlignment="1" applyProtection="1">
      <alignment horizontal="center"/>
      <protection/>
    </xf>
    <xf numFmtId="165" fontId="5" fillId="0" borderId="0" xfId="25" applyNumberFormat="1" applyFont="1" applyFill="1" applyBorder="1" applyAlignment="1" applyProtection="1">
      <alignment horizontal="center"/>
      <protection locked="0"/>
    </xf>
    <xf numFmtId="4" fontId="20" fillId="0" borderId="0" xfId="0" applyNumberFormat="1" applyFont="1" applyAlignment="1">
      <alignment/>
    </xf>
    <xf numFmtId="4" fontId="20" fillId="0" borderId="2" xfId="0" applyNumberFormat="1" applyFont="1" applyBorder="1" applyAlignment="1">
      <alignment/>
    </xf>
    <xf numFmtId="4" fontId="4" fillId="0" borderId="2" xfId="25" applyNumberFormat="1" applyFont="1" applyFill="1" applyBorder="1" applyProtection="1">
      <alignment/>
      <protection/>
    </xf>
    <xf numFmtId="0" fontId="18" fillId="0" borderId="0" xfId="0" applyFont="1" applyAlignment="1">
      <alignment/>
    </xf>
    <xf numFmtId="0" fontId="4" fillId="2" borderId="6" xfId="25" applyFont="1" applyFill="1" applyBorder="1" applyAlignment="1">
      <alignment/>
      <protection/>
    </xf>
    <xf numFmtId="0" fontId="4" fillId="2" borderId="4" xfId="25" applyFont="1" applyFill="1" applyBorder="1" applyAlignment="1">
      <alignment/>
      <protection/>
    </xf>
    <xf numFmtId="0" fontId="4" fillId="4" borderId="2" xfId="25" applyFont="1" applyFill="1" applyBorder="1" applyAlignment="1">
      <alignment horizontal="center"/>
      <protection/>
    </xf>
    <xf numFmtId="4" fontId="6" fillId="0" borderId="2" xfId="25" applyNumberFormat="1" applyFont="1" applyFill="1" applyBorder="1" applyAlignment="1" applyProtection="1">
      <alignment horizontal="center"/>
      <protection locked="0"/>
    </xf>
    <xf numFmtId="4" fontId="6" fillId="2" borderId="2" xfId="25" applyNumberFormat="1" applyFont="1" applyFill="1" applyBorder="1" applyAlignment="1" applyProtection="1">
      <alignment horizontal="center"/>
      <protection/>
    </xf>
    <xf numFmtId="4" fontId="4" fillId="2" borderId="6" xfId="25" applyNumberFormat="1" applyFont="1" applyFill="1" applyBorder="1" applyAlignment="1">
      <alignment/>
      <protection/>
    </xf>
    <xf numFmtId="4" fontId="4" fillId="2" borderId="5" xfId="25" applyNumberFormat="1" applyFont="1" applyFill="1" applyBorder="1" applyAlignment="1">
      <alignment/>
      <protection/>
    </xf>
    <xf numFmtId="4" fontId="4" fillId="2" borderId="4" xfId="25" applyNumberFormat="1" applyFont="1" applyFill="1" applyBorder="1" applyAlignment="1">
      <alignment/>
      <protection/>
    </xf>
    <xf numFmtId="0" fontId="11" fillId="5" borderId="2" xfId="25" applyFont="1" applyFill="1" applyBorder="1" applyAlignment="1">
      <alignment horizontal="center"/>
      <protection/>
    </xf>
    <xf numFmtId="4" fontId="18" fillId="0" borderId="0" xfId="0" applyNumberFormat="1" applyFont="1" applyAlignment="1">
      <alignment/>
    </xf>
    <xf numFmtId="4" fontId="16" fillId="2" borderId="2" xfId="25" applyNumberFormat="1" applyFont="1" applyFill="1" applyBorder="1" applyAlignment="1" applyProtection="1">
      <alignment horizontal="center" wrapText="1"/>
      <protection locked="0"/>
    </xf>
    <xf numFmtId="4" fontId="6" fillId="0" borderId="2" xfId="25" applyNumberFormat="1" applyFont="1" applyFill="1" applyBorder="1" applyAlignment="1" applyProtection="1">
      <alignment horizontal="center" wrapText="1"/>
      <protection locked="0"/>
    </xf>
    <xf numFmtId="4" fontId="11" fillId="2" borderId="2" xfId="25" applyNumberFormat="1" applyFont="1" applyFill="1" applyBorder="1" applyAlignment="1" applyProtection="1">
      <alignment horizontal="center"/>
      <protection locked="0"/>
    </xf>
    <xf numFmtId="165" fontId="11" fillId="0" borderId="2" xfId="25" applyNumberFormat="1" applyFont="1" applyFill="1" applyBorder="1" applyAlignment="1" applyProtection="1">
      <alignment horizontal="center"/>
      <protection locked="0"/>
    </xf>
    <xf numFmtId="4" fontId="21" fillId="2" borderId="2" xfId="25" applyNumberFormat="1" applyFont="1" applyFill="1" applyBorder="1" applyAlignment="1" applyProtection="1">
      <alignment horizontal="center" wrapText="1"/>
      <protection locked="0"/>
    </xf>
    <xf numFmtId="4" fontId="6" fillId="2" borderId="6" xfId="25" applyNumberFormat="1" applyFont="1" applyFill="1" applyBorder="1" applyAlignment="1">
      <alignment horizontal="left" wrapText="1"/>
      <protection/>
    </xf>
    <xf numFmtId="4" fontId="6" fillId="2" borderId="4" xfId="25" applyNumberFormat="1" applyFont="1" applyFill="1" applyBorder="1" applyAlignment="1">
      <alignment horizontal="left" wrapText="1"/>
      <protection/>
    </xf>
    <xf numFmtId="0" fontId="11" fillId="0" borderId="7" xfId="25" applyFont="1" applyBorder="1" applyAlignment="1">
      <alignment horizontal="center" wrapText="1"/>
      <protection/>
    </xf>
    <xf numFmtId="0" fontId="11" fillId="0" borderId="2" xfId="25" applyFont="1" applyBorder="1" applyAlignment="1">
      <alignment horizontal="center" wrapText="1"/>
      <protection/>
    </xf>
    <xf numFmtId="4" fontId="6" fillId="2" borderId="2" xfId="25" applyNumberFormat="1" applyFont="1" applyFill="1" applyBorder="1" applyAlignment="1">
      <alignment horizontal="left" wrapText="1"/>
      <protection/>
    </xf>
    <xf numFmtId="4" fontId="11" fillId="2" borderId="2" xfId="25" applyNumberFormat="1" applyFont="1" applyFill="1" applyBorder="1" applyAlignment="1">
      <alignment horizontal="left" wrapText="1"/>
      <protection/>
    </xf>
    <xf numFmtId="0" fontId="19" fillId="0" borderId="2" xfId="25" applyFont="1" applyBorder="1" applyAlignment="1">
      <alignment horizontal="center"/>
      <protection/>
    </xf>
    <xf numFmtId="4" fontId="7" fillId="2" borderId="2" xfId="25" applyNumberFormat="1" applyFont="1" applyFill="1" applyBorder="1" applyAlignment="1">
      <alignment horizontal="left" wrapText="1"/>
      <protection/>
    </xf>
    <xf numFmtId="4" fontId="9" fillId="2" borderId="2" xfId="25" applyNumberFormat="1" applyFont="1" applyFill="1" applyBorder="1" applyAlignment="1">
      <alignment horizontal="left" wrapText="1"/>
      <protection/>
    </xf>
    <xf numFmtId="4" fontId="4" fillId="2" borderId="2" xfId="25" applyNumberFormat="1" applyFont="1" applyFill="1" applyBorder="1" applyAlignment="1">
      <alignment horizontal="left"/>
      <protection/>
    </xf>
    <xf numFmtId="4" fontId="8" fillId="2" borderId="6" xfId="25" applyNumberFormat="1" applyFont="1" applyFill="1" applyBorder="1" applyAlignment="1">
      <alignment wrapText="1"/>
      <protection/>
    </xf>
    <xf numFmtId="4" fontId="8" fillId="2" borderId="4" xfId="25" applyNumberFormat="1" applyFont="1" applyFill="1" applyBorder="1" applyAlignment="1">
      <alignment wrapText="1"/>
      <protection/>
    </xf>
    <xf numFmtId="4" fontId="12" fillId="0" borderId="6" xfId="25" applyNumberFormat="1" applyFont="1" applyFill="1" applyBorder="1" applyAlignment="1">
      <alignment horizontal="left" wrapText="1"/>
      <protection/>
    </xf>
    <xf numFmtId="4" fontId="12" fillId="0" borderId="4" xfId="25" applyNumberFormat="1" applyFont="1" applyFill="1" applyBorder="1" applyAlignment="1">
      <alignment horizontal="left" wrapText="1"/>
      <protection/>
    </xf>
    <xf numFmtId="4" fontId="7" fillId="2" borderId="2" xfId="25" applyNumberFormat="1" applyFont="1" applyFill="1" applyBorder="1" applyAlignment="1">
      <alignment horizontal="left" wrapText="1"/>
      <protection/>
    </xf>
    <xf numFmtId="4" fontId="7" fillId="2" borderId="6" xfId="25" applyNumberFormat="1" applyFont="1" applyFill="1" applyBorder="1" applyAlignment="1">
      <alignment horizontal="left" wrapText="1"/>
      <protection/>
    </xf>
    <xf numFmtId="4" fontId="7" fillId="2" borderId="4" xfId="25" applyNumberFormat="1" applyFont="1" applyFill="1" applyBorder="1" applyAlignment="1">
      <alignment horizontal="left" wrapText="1"/>
      <protection/>
    </xf>
    <xf numFmtId="4" fontId="8" fillId="2" borderId="2" xfId="25" applyNumberFormat="1" applyFont="1" applyFill="1" applyBorder="1" applyAlignment="1">
      <alignment horizontal="left" wrapText="1"/>
      <protection/>
    </xf>
    <xf numFmtId="4" fontId="8" fillId="2" borderId="6" xfId="25" applyNumberFormat="1" applyFont="1" applyFill="1" applyBorder="1" applyAlignment="1">
      <alignment horizontal="left" wrapText="1"/>
      <protection/>
    </xf>
    <xf numFmtId="4" fontId="8" fillId="2" borderId="4" xfId="25" applyNumberFormat="1" applyFont="1" applyFill="1" applyBorder="1" applyAlignment="1">
      <alignment horizontal="left" wrapText="1"/>
      <protection/>
    </xf>
    <xf numFmtId="4" fontId="9" fillId="2" borderId="2" xfId="25" applyNumberFormat="1" applyFont="1" applyFill="1" applyBorder="1" applyAlignment="1">
      <alignment horizontal="left" wrapText="1"/>
      <protection/>
    </xf>
    <xf numFmtId="0" fontId="11" fillId="2" borderId="0" xfId="25" applyFont="1" applyFill="1" applyAlignment="1">
      <alignment horizontal="center" wrapText="1"/>
      <protection/>
    </xf>
    <xf numFmtId="4" fontId="11" fillId="2" borderId="2" xfId="25" applyNumberFormat="1" applyFont="1" applyFill="1" applyBorder="1" applyAlignment="1">
      <alignment horizontal="left" wrapText="1"/>
      <protection/>
    </xf>
    <xf numFmtId="0" fontId="4" fillId="0" borderId="0" xfId="25" applyFont="1" applyAlignment="1" applyProtection="1">
      <alignment horizontal="center" wrapText="1"/>
      <protection locked="0"/>
    </xf>
    <xf numFmtId="4" fontId="4" fillId="2" borderId="2" xfId="25" applyNumberFormat="1" applyFont="1" applyFill="1" applyBorder="1" applyAlignment="1">
      <alignment horizontal="center"/>
      <protection/>
    </xf>
    <xf numFmtId="4" fontId="8" fillId="2" borderId="2" xfId="25" applyNumberFormat="1" applyFont="1" applyFill="1" applyBorder="1" applyAlignment="1">
      <alignment horizontal="center" wrapText="1"/>
      <protection/>
    </xf>
    <xf numFmtId="4" fontId="9" fillId="2" borderId="2" xfId="25" applyNumberFormat="1" applyFont="1" applyFill="1" applyBorder="1" applyAlignment="1">
      <alignment horizontal="left"/>
      <protection/>
    </xf>
    <xf numFmtId="4" fontId="4" fillId="0" borderId="2" xfId="25" applyNumberFormat="1" applyFont="1" applyFill="1" applyBorder="1" applyAlignment="1">
      <alignment horizontal="center"/>
      <protection/>
    </xf>
  </cellXfs>
  <cellStyles count="16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Hyperlink" xfId="22"/>
    <cellStyle name="Currency" xfId="23"/>
    <cellStyle name="Currency [0]" xfId="24"/>
    <cellStyle name="Обычный_Бюджет-Д2002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indexed="30"/>
  </sheetPr>
  <dimension ref="A1:I60"/>
  <sheetViews>
    <sheetView tabSelected="1" view="pageBreakPreview" zoomScaleSheetLayoutView="10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0" sqref="A60"/>
    </sheetView>
  </sheetViews>
  <sheetFormatPr defaultColWidth="8.796875" defaultRowHeight="15"/>
  <cols>
    <col min="2" max="2" width="42.19921875" style="0" customWidth="1"/>
    <col min="3" max="3" width="14.8984375" style="0" customWidth="1"/>
    <col min="4" max="4" width="15.3984375" style="0" customWidth="1"/>
    <col min="5" max="5" width="12.09765625" style="0" customWidth="1"/>
    <col min="6" max="6" width="12.3984375" style="0" customWidth="1"/>
    <col min="7" max="7" width="5.69921875" style="0" hidden="1" customWidth="1"/>
    <col min="8" max="8" width="6.59765625" style="0" customWidth="1"/>
    <col min="9" max="9" width="5.296875" style="0" customWidth="1"/>
    <col min="10" max="10" width="6.19921875" style="0" customWidth="1"/>
    <col min="11" max="11" width="6.796875" style="0" customWidth="1"/>
    <col min="12" max="12" width="5.796875" style="0" customWidth="1"/>
  </cols>
  <sheetData>
    <row r="1" spans="1:7" ht="16.5">
      <c r="A1" s="26"/>
      <c r="B1" s="26"/>
      <c r="C1" s="26"/>
      <c r="D1" s="26"/>
      <c r="E1" s="4" t="s">
        <v>55</v>
      </c>
      <c r="F1" s="4"/>
      <c r="G1" s="26"/>
    </row>
    <row r="2" spans="1:9" ht="16.5">
      <c r="A2" s="26"/>
      <c r="B2" s="26"/>
      <c r="C2" s="26"/>
      <c r="D2" s="26"/>
      <c r="E2" s="20" t="s">
        <v>59</v>
      </c>
      <c r="F2" s="20"/>
      <c r="G2" s="26"/>
      <c r="I2" s="2"/>
    </row>
    <row r="3" spans="1:7" ht="16.5">
      <c r="A3" s="26"/>
      <c r="B3" s="26"/>
      <c r="C3" s="26"/>
      <c r="D3" s="26"/>
      <c r="E3" s="4" t="s">
        <v>60</v>
      </c>
      <c r="F3" s="26"/>
      <c r="G3" s="26"/>
    </row>
    <row r="4" spans="1:7" ht="15" customHeight="1">
      <c r="A4" s="65"/>
      <c r="B4" s="65"/>
      <c r="C4" s="65"/>
      <c r="D4" s="65"/>
      <c r="E4" s="65"/>
      <c r="F4" s="65"/>
      <c r="G4" s="4"/>
    </row>
    <row r="5" spans="1:7" ht="15" customHeight="1">
      <c r="A5" s="6"/>
      <c r="B5" s="65" t="s">
        <v>58</v>
      </c>
      <c r="C5" s="65"/>
      <c r="D5" s="65"/>
      <c r="E5" s="65"/>
      <c r="F5" s="65"/>
      <c r="G5" s="65"/>
    </row>
    <row r="6" spans="1:7" ht="15" customHeight="1">
      <c r="A6" s="7"/>
      <c r="B6" s="7"/>
      <c r="C6" s="7"/>
      <c r="D6" s="26"/>
      <c r="E6" s="7"/>
      <c r="F6" s="7" t="s">
        <v>56</v>
      </c>
      <c r="G6" s="9"/>
    </row>
    <row r="7" spans="1:7" ht="30.75" customHeight="1">
      <c r="A7" s="48"/>
      <c r="B7" s="48"/>
      <c r="C7" s="45" t="s">
        <v>49</v>
      </c>
      <c r="D7" s="45" t="s">
        <v>45</v>
      </c>
      <c r="E7" s="44" t="s">
        <v>37</v>
      </c>
      <c r="F7" s="44" t="s">
        <v>30</v>
      </c>
      <c r="G7" s="10" t="s">
        <v>22</v>
      </c>
    </row>
    <row r="8" spans="1:7" ht="25.5" customHeight="1">
      <c r="A8" s="48"/>
      <c r="B8" s="48"/>
      <c r="C8" s="45"/>
      <c r="D8" s="45"/>
      <c r="E8" s="45"/>
      <c r="F8" s="45"/>
      <c r="G8" s="10"/>
    </row>
    <row r="9" spans="1:7" ht="15.75">
      <c r="A9" s="27" t="s">
        <v>0</v>
      </c>
      <c r="B9" s="11"/>
      <c r="C9" s="11"/>
      <c r="D9" s="11"/>
      <c r="E9" s="11"/>
      <c r="F9" s="28"/>
      <c r="G9" s="29"/>
    </row>
    <row r="10" spans="1:7" ht="15.75">
      <c r="A10" s="49" t="s">
        <v>29</v>
      </c>
      <c r="B10" s="50"/>
      <c r="C10" s="30">
        <v>53420028</v>
      </c>
      <c r="D10" s="30">
        <v>46025136</v>
      </c>
      <c r="E10" s="31">
        <f aca="true" t="shared" si="0" ref="E10:E17">D10-C10</f>
        <v>-7394892</v>
      </c>
      <c r="F10" s="31">
        <f aca="true" t="shared" si="1" ref="F10:F17">D10/C10*100</f>
        <v>86.1570795133241</v>
      </c>
      <c r="G10" s="3"/>
    </row>
    <row r="11" spans="1:7" ht="15.75">
      <c r="A11" s="46" t="s">
        <v>1</v>
      </c>
      <c r="B11" s="47"/>
      <c r="C11" s="30">
        <v>18000</v>
      </c>
      <c r="D11" s="30">
        <v>23042</v>
      </c>
      <c r="E11" s="31">
        <f t="shared" si="0"/>
        <v>5042</v>
      </c>
      <c r="F11" s="31">
        <f t="shared" si="1"/>
        <v>128.01111111111112</v>
      </c>
      <c r="G11" s="3"/>
    </row>
    <row r="12" spans="1:7" ht="15.75">
      <c r="A12" s="46" t="s">
        <v>2</v>
      </c>
      <c r="B12" s="47"/>
      <c r="C12" s="30">
        <v>528400</v>
      </c>
      <c r="D12" s="30">
        <v>548499</v>
      </c>
      <c r="E12" s="31">
        <f t="shared" si="0"/>
        <v>20099</v>
      </c>
      <c r="F12" s="31">
        <f t="shared" si="1"/>
        <v>103.80374716124147</v>
      </c>
      <c r="G12" s="3"/>
    </row>
    <row r="13" spans="1:7" ht="15.75">
      <c r="A13" s="46" t="s">
        <v>3</v>
      </c>
      <c r="B13" s="47"/>
      <c r="C13" s="30">
        <v>1225400</v>
      </c>
      <c r="D13" s="30">
        <v>1401727</v>
      </c>
      <c r="E13" s="31">
        <f t="shared" si="0"/>
        <v>176327</v>
      </c>
      <c r="F13" s="31">
        <f t="shared" si="1"/>
        <v>114.38934225559001</v>
      </c>
      <c r="G13" s="3"/>
    </row>
    <row r="14" spans="1:7" ht="15.75">
      <c r="A14" s="46" t="s">
        <v>4</v>
      </c>
      <c r="B14" s="46"/>
      <c r="C14" s="30">
        <v>650000</v>
      </c>
      <c r="D14" s="30">
        <v>551861</v>
      </c>
      <c r="E14" s="31">
        <f t="shared" si="0"/>
        <v>-98139</v>
      </c>
      <c r="F14" s="31">
        <f t="shared" si="1"/>
        <v>84.90169230769231</v>
      </c>
      <c r="G14" s="3"/>
    </row>
    <row r="15" spans="1:7" ht="25.5" customHeight="1">
      <c r="A15" s="42" t="s">
        <v>40</v>
      </c>
      <c r="B15" s="43"/>
      <c r="C15" s="30">
        <v>600000</v>
      </c>
      <c r="D15" s="30">
        <v>666431</v>
      </c>
      <c r="E15" s="31">
        <f t="shared" si="0"/>
        <v>66431</v>
      </c>
      <c r="F15" s="31">
        <f t="shared" si="1"/>
        <v>111.07183333333333</v>
      </c>
      <c r="G15" s="3"/>
    </row>
    <row r="16" spans="1:7" ht="15.75">
      <c r="A16" s="46" t="s">
        <v>39</v>
      </c>
      <c r="B16" s="46"/>
      <c r="C16" s="30">
        <v>10000</v>
      </c>
      <c r="D16" s="30">
        <v>15171</v>
      </c>
      <c r="E16" s="31">
        <f t="shared" si="0"/>
        <v>5171</v>
      </c>
      <c r="F16" s="31">
        <f t="shared" si="1"/>
        <v>151.70999999999998</v>
      </c>
      <c r="G16" s="3"/>
    </row>
    <row r="17" spans="1:7" ht="15.75">
      <c r="A17" s="51" t="s">
        <v>5</v>
      </c>
      <c r="B17" s="51"/>
      <c r="C17" s="69">
        <f>SUM(C10:C16)</f>
        <v>56451828</v>
      </c>
      <c r="D17" s="69">
        <f>SUM(D10:D16)</f>
        <v>49231867</v>
      </c>
      <c r="E17" s="31">
        <f t="shared" si="0"/>
        <v>-7219961</v>
      </c>
      <c r="F17" s="21">
        <f t="shared" si="1"/>
        <v>87.21040353201671</v>
      </c>
      <c r="G17" s="3"/>
    </row>
    <row r="18" spans="1:7" ht="15.75">
      <c r="A18" s="32" t="s">
        <v>6</v>
      </c>
      <c r="B18" s="33"/>
      <c r="C18" s="33"/>
      <c r="D18" s="33"/>
      <c r="E18" s="31"/>
      <c r="F18" s="34"/>
      <c r="G18" s="35">
        <v>8509.7</v>
      </c>
    </row>
    <row r="19" spans="1:7" ht="27" customHeight="1">
      <c r="A19" s="46" t="s">
        <v>31</v>
      </c>
      <c r="B19" s="47"/>
      <c r="C19" s="30">
        <v>2575800</v>
      </c>
      <c r="D19" s="30">
        <v>128428</v>
      </c>
      <c r="E19" s="31">
        <f>D19-C19</f>
        <v>-2447372</v>
      </c>
      <c r="F19" s="31">
        <f>D19/C19*100</f>
        <v>4.985946113828713</v>
      </c>
      <c r="G19" s="3"/>
    </row>
    <row r="20" spans="1:7" ht="15.75">
      <c r="A20" s="46" t="s">
        <v>7</v>
      </c>
      <c r="B20" s="47"/>
      <c r="C20" s="30">
        <v>3184000</v>
      </c>
      <c r="D20" s="30">
        <v>3639577</v>
      </c>
      <c r="E20" s="31">
        <f>D20-C20</f>
        <v>455577</v>
      </c>
      <c r="F20" s="31">
        <f>D20/C20*100</f>
        <v>114.3083228643216</v>
      </c>
      <c r="G20" s="3"/>
    </row>
    <row r="21" spans="1:7" ht="15.75">
      <c r="A21" s="46" t="s">
        <v>8</v>
      </c>
      <c r="B21" s="47"/>
      <c r="C21" s="30">
        <v>6000</v>
      </c>
      <c r="D21" s="30">
        <v>7377</v>
      </c>
      <c r="E21" s="31">
        <f>D21-C21</f>
        <v>1377</v>
      </c>
      <c r="F21" s="31">
        <f>D21/C21*100</f>
        <v>122.95</v>
      </c>
      <c r="G21" s="3"/>
    </row>
    <row r="22" spans="1:7" ht="15.75">
      <c r="A22" s="46" t="s">
        <v>9</v>
      </c>
      <c r="B22" s="47"/>
      <c r="C22" s="30">
        <v>2000000</v>
      </c>
      <c r="D22" s="30">
        <v>1835308</v>
      </c>
      <c r="E22" s="31">
        <f>D22-C22</f>
        <v>-164692</v>
      </c>
      <c r="F22" s="31">
        <f>D22/C22*100</f>
        <v>91.7654</v>
      </c>
      <c r="G22" s="3"/>
    </row>
    <row r="23" spans="1:7" ht="31.5" customHeight="1">
      <c r="A23" s="42" t="s">
        <v>54</v>
      </c>
      <c r="B23" s="43"/>
      <c r="C23" s="36"/>
      <c r="D23" s="30">
        <v>255</v>
      </c>
      <c r="E23" s="31">
        <f aca="true" t="shared" si="2" ref="E23:E28">D23-C23</f>
        <v>255</v>
      </c>
      <c r="F23" s="31"/>
      <c r="G23" s="3"/>
    </row>
    <row r="24" spans="1:7" ht="40.5" customHeight="1">
      <c r="A24" s="52" t="s">
        <v>52</v>
      </c>
      <c r="B24" s="53"/>
      <c r="C24" s="30">
        <v>650000</v>
      </c>
      <c r="D24" s="30">
        <v>159744</v>
      </c>
      <c r="E24" s="31">
        <f t="shared" si="2"/>
        <v>-490256</v>
      </c>
      <c r="F24" s="31" t="e">
        <f>D25/#REF!*100</f>
        <v>#REF!</v>
      </c>
      <c r="G24" s="3"/>
    </row>
    <row r="25" spans="1:9" ht="18.75" customHeight="1">
      <c r="A25" s="54" t="s">
        <v>57</v>
      </c>
      <c r="B25" s="55"/>
      <c r="C25" s="36"/>
      <c r="D25" s="30">
        <v>312</v>
      </c>
      <c r="E25" s="31">
        <f t="shared" si="2"/>
        <v>312</v>
      </c>
      <c r="F25" s="31">
        <f>D26/C27*100</f>
        <v>6.347333333333334</v>
      </c>
      <c r="G25" s="3"/>
      <c r="I25" s="22"/>
    </row>
    <row r="26" spans="1:9" ht="27.75" customHeight="1">
      <c r="A26" s="46" t="s">
        <v>50</v>
      </c>
      <c r="B26" s="46"/>
      <c r="C26" s="30"/>
      <c r="D26" s="30">
        <v>9521</v>
      </c>
      <c r="E26" s="31">
        <f t="shared" si="2"/>
        <v>9521</v>
      </c>
      <c r="F26" s="31" t="e">
        <f>D27/C26*100</f>
        <v>#DIV/0!</v>
      </c>
      <c r="G26" s="3"/>
      <c r="I26" s="22"/>
    </row>
    <row r="27" spans="1:9" ht="15.75">
      <c r="A27" s="46" t="s">
        <v>10</v>
      </c>
      <c r="B27" s="46"/>
      <c r="C27" s="30">
        <v>150000</v>
      </c>
      <c r="D27" s="30">
        <v>193583</v>
      </c>
      <c r="E27" s="31">
        <f t="shared" si="2"/>
        <v>43583</v>
      </c>
      <c r="F27" s="31" t="e">
        <f>#REF!/#REF!*100</f>
        <v>#REF!</v>
      </c>
      <c r="G27" s="3"/>
      <c r="I27" s="22"/>
    </row>
    <row r="28" spans="1:9" ht="28.5" customHeight="1">
      <c r="A28" s="49" t="s">
        <v>44</v>
      </c>
      <c r="B28" s="49"/>
      <c r="C28" s="30">
        <v>15000</v>
      </c>
      <c r="D28" s="30">
        <v>2255</v>
      </c>
      <c r="E28" s="31">
        <f t="shared" si="2"/>
        <v>-12745</v>
      </c>
      <c r="F28" s="31" t="e">
        <f>D28/#REF!*100</f>
        <v>#REF!</v>
      </c>
      <c r="G28" s="3"/>
      <c r="I28" s="22"/>
    </row>
    <row r="29" spans="1:9" ht="15.75">
      <c r="A29" s="51" t="s">
        <v>11</v>
      </c>
      <c r="B29" s="51"/>
      <c r="C29" s="23">
        <f>SUM(C19:C28)</f>
        <v>8580800</v>
      </c>
      <c r="D29" s="24">
        <f>SUM(D19:D28)</f>
        <v>5976360</v>
      </c>
      <c r="E29" s="31">
        <f>D29-C28</f>
        <v>5961360</v>
      </c>
      <c r="F29" s="21">
        <f>D29/C28*100</f>
        <v>39842.399999999994</v>
      </c>
      <c r="G29" s="3">
        <v>2077.5</v>
      </c>
      <c r="I29" s="12"/>
    </row>
    <row r="30" spans="1:9" ht="15.75">
      <c r="A30" s="51" t="s">
        <v>25</v>
      </c>
      <c r="B30" s="51"/>
      <c r="C30" s="69">
        <f>SUM(C17,C29)</f>
        <v>65032628</v>
      </c>
      <c r="D30" s="69">
        <f>SUM(D17,D29)</f>
        <v>55208227</v>
      </c>
      <c r="E30" s="31">
        <f aca="true" t="shared" si="3" ref="E30:E43">D30-C30</f>
        <v>-9824401</v>
      </c>
      <c r="F30" s="21">
        <f>D30/C30*100</f>
        <v>84.89312011195365</v>
      </c>
      <c r="G30" s="3"/>
      <c r="I30" s="12"/>
    </row>
    <row r="31" spans="1:7" ht="15.75">
      <c r="A31" s="15" t="s">
        <v>28</v>
      </c>
      <c r="B31" s="15"/>
      <c r="C31" s="16">
        <f>SUM(C32:C33)</f>
        <v>97187100</v>
      </c>
      <c r="D31" s="16">
        <f>SUM(D32:D33)</f>
        <v>97187100</v>
      </c>
      <c r="E31" s="31">
        <f t="shared" si="3"/>
        <v>0</v>
      </c>
      <c r="F31" s="21">
        <f>D31/C31*100</f>
        <v>100</v>
      </c>
      <c r="G31" s="3"/>
    </row>
    <row r="32" spans="1:7" ht="15.75">
      <c r="A32" s="56" t="s">
        <v>27</v>
      </c>
      <c r="B32" s="56"/>
      <c r="C32" s="37">
        <v>92895700</v>
      </c>
      <c r="D32" s="37">
        <v>92895700</v>
      </c>
      <c r="E32" s="31">
        <f t="shared" si="3"/>
        <v>0</v>
      </c>
      <c r="F32" s="13">
        <f>D32/C32*100</f>
        <v>100</v>
      </c>
      <c r="G32" s="3"/>
    </row>
    <row r="33" spans="1:7" ht="30.75" customHeight="1">
      <c r="A33" s="57" t="s">
        <v>41</v>
      </c>
      <c r="B33" s="58"/>
      <c r="C33" s="37">
        <v>4291400</v>
      </c>
      <c r="D33" s="37">
        <v>4291400</v>
      </c>
      <c r="E33" s="31">
        <f t="shared" si="3"/>
        <v>0</v>
      </c>
      <c r="F33" s="13"/>
      <c r="G33" s="3"/>
    </row>
    <row r="34" spans="1:7" ht="15.75">
      <c r="A34" s="49" t="s">
        <v>12</v>
      </c>
      <c r="B34" s="49"/>
      <c r="C34" s="14">
        <f>SUM(C35:C42)</f>
        <v>54678542</v>
      </c>
      <c r="D34" s="14">
        <f>SUM(D35:D42)</f>
        <v>53294998</v>
      </c>
      <c r="E34" s="31">
        <f t="shared" si="3"/>
        <v>-1383544</v>
      </c>
      <c r="F34" s="13">
        <f aca="true" t="shared" si="4" ref="F34:F43">D34/C34*100</f>
        <v>97.46967649576318</v>
      </c>
      <c r="G34" s="3"/>
    </row>
    <row r="35" spans="1:7" ht="28.5" customHeight="1">
      <c r="A35" s="59" t="s">
        <v>13</v>
      </c>
      <c r="B35" s="59"/>
      <c r="C35" s="38">
        <v>531906</v>
      </c>
      <c r="D35" s="38">
        <v>339427</v>
      </c>
      <c r="E35" s="31">
        <f t="shared" si="3"/>
        <v>-192479</v>
      </c>
      <c r="F35" s="31">
        <f t="shared" si="4"/>
        <v>63.81334295909428</v>
      </c>
      <c r="G35" s="3"/>
    </row>
    <row r="36" spans="1:7" ht="37.5" customHeight="1">
      <c r="A36" s="59" t="s">
        <v>14</v>
      </c>
      <c r="B36" s="59"/>
      <c r="C36" s="38">
        <v>2525386</v>
      </c>
      <c r="D36" s="38">
        <v>2525385</v>
      </c>
      <c r="E36" s="31">
        <f t="shared" si="3"/>
        <v>-1</v>
      </c>
      <c r="F36" s="31">
        <f t="shared" si="4"/>
        <v>99.999960402093</v>
      </c>
      <c r="G36" s="3"/>
    </row>
    <row r="37" spans="1:7" ht="25.5" customHeight="1">
      <c r="A37" s="59" t="s">
        <v>15</v>
      </c>
      <c r="B37" s="59"/>
      <c r="C37" s="38">
        <v>31004508</v>
      </c>
      <c r="D37" s="38">
        <v>30636625</v>
      </c>
      <c r="E37" s="31">
        <f t="shared" si="3"/>
        <v>-367883</v>
      </c>
      <c r="F37" s="31">
        <f t="shared" si="4"/>
        <v>98.81345319203258</v>
      </c>
      <c r="G37" s="3"/>
    </row>
    <row r="38" spans="1:7" ht="30" customHeight="1">
      <c r="A38" s="59" t="s">
        <v>16</v>
      </c>
      <c r="B38" s="59"/>
      <c r="C38" s="38">
        <v>5648077</v>
      </c>
      <c r="D38" s="38">
        <v>5599865</v>
      </c>
      <c r="E38" s="31">
        <f t="shared" si="3"/>
        <v>-48212</v>
      </c>
      <c r="F38" s="31">
        <f t="shared" si="4"/>
        <v>99.14639973923867</v>
      </c>
      <c r="G38" s="3"/>
    </row>
    <row r="39" spans="1:7" ht="15" customHeight="1">
      <c r="A39" s="59" t="s">
        <v>34</v>
      </c>
      <c r="B39" s="59"/>
      <c r="C39" s="38">
        <v>13241613</v>
      </c>
      <c r="D39" s="38">
        <v>12856099</v>
      </c>
      <c r="E39" s="31">
        <f t="shared" si="3"/>
        <v>-385514</v>
      </c>
      <c r="F39" s="31">
        <f t="shared" si="4"/>
        <v>97.08861752718494</v>
      </c>
      <c r="G39" s="3"/>
    </row>
    <row r="40" spans="1:7" ht="39.75" customHeight="1">
      <c r="A40" s="60" t="s">
        <v>42</v>
      </c>
      <c r="B40" s="61"/>
      <c r="C40" s="38">
        <v>1497808</v>
      </c>
      <c r="D40" s="38">
        <v>1112947</v>
      </c>
      <c r="E40" s="31">
        <f t="shared" si="3"/>
        <v>-384861</v>
      </c>
      <c r="F40" s="31">
        <f t="shared" si="4"/>
        <v>74.3050511146956</v>
      </c>
      <c r="G40" s="3"/>
    </row>
    <row r="41" spans="1:7" ht="27.75" customHeight="1">
      <c r="A41" s="60" t="s">
        <v>36</v>
      </c>
      <c r="B41" s="61"/>
      <c r="C41" s="38">
        <v>229244</v>
      </c>
      <c r="D41" s="38">
        <v>224650</v>
      </c>
      <c r="E41" s="31">
        <f t="shared" si="3"/>
        <v>-4594</v>
      </c>
      <c r="F41" s="31">
        <f t="shared" si="4"/>
        <v>97.99602170612971</v>
      </c>
      <c r="G41" s="3"/>
    </row>
    <row r="42" spans="1:7" ht="27.75" customHeight="1">
      <c r="A42" s="59" t="s">
        <v>32</v>
      </c>
      <c r="B42" s="59"/>
      <c r="C42" s="38"/>
      <c r="D42" s="38"/>
      <c r="E42" s="31">
        <f t="shared" si="3"/>
        <v>0</v>
      </c>
      <c r="F42" s="31" t="e">
        <f t="shared" si="4"/>
        <v>#DIV/0!</v>
      </c>
      <c r="G42" s="3"/>
    </row>
    <row r="43" spans="1:7" ht="15.75">
      <c r="A43" s="51" t="s">
        <v>17</v>
      </c>
      <c r="B43" s="51"/>
      <c r="C43" s="25">
        <f>SUM(C30+C31+C34)</f>
        <v>216898270</v>
      </c>
      <c r="D43" s="25">
        <f>SUM(D30+D31+D34)</f>
        <v>205690325</v>
      </c>
      <c r="E43" s="31">
        <f t="shared" si="3"/>
        <v>-11207945</v>
      </c>
      <c r="F43" s="21">
        <f t="shared" si="4"/>
        <v>94.83262591259948</v>
      </c>
      <c r="G43" s="3"/>
    </row>
    <row r="44" spans="1:7" ht="15.75">
      <c r="A44" s="66" t="s">
        <v>18</v>
      </c>
      <c r="B44" s="66"/>
      <c r="C44" s="66"/>
      <c r="D44" s="66"/>
      <c r="E44" s="66"/>
      <c r="F44" s="66"/>
      <c r="G44" s="5"/>
    </row>
    <row r="45" spans="1:7" ht="15.75">
      <c r="A45" s="46" t="s">
        <v>24</v>
      </c>
      <c r="B45" s="47"/>
      <c r="C45" s="30">
        <v>921000</v>
      </c>
      <c r="D45" s="30">
        <v>895302</v>
      </c>
      <c r="E45" s="31">
        <f>D45-C45</f>
        <v>-25698</v>
      </c>
      <c r="F45" s="31">
        <f>D45/C45*100</f>
        <v>97.20977198697068</v>
      </c>
      <c r="G45" s="3"/>
    </row>
    <row r="46" spans="1:7" ht="15.75">
      <c r="A46" s="46" t="s">
        <v>26</v>
      </c>
      <c r="B46" s="47"/>
      <c r="C46" s="30">
        <v>11537414</v>
      </c>
      <c r="D46" s="30">
        <v>11675121</v>
      </c>
      <c r="E46" s="31">
        <f>D46-C46</f>
        <v>137707</v>
      </c>
      <c r="F46" s="31">
        <f>D46/C46*100</f>
        <v>101.19356902682004</v>
      </c>
      <c r="G46" s="3"/>
    </row>
    <row r="47" spans="1:7" ht="41.25" customHeight="1">
      <c r="A47" s="42" t="s">
        <v>51</v>
      </c>
      <c r="B47" s="43"/>
      <c r="C47" s="30">
        <v>4116300</v>
      </c>
      <c r="D47" s="30">
        <v>3781757</v>
      </c>
      <c r="E47" s="31">
        <f>D47-C47</f>
        <v>-334543</v>
      </c>
      <c r="F47" s="31">
        <f>D47/C47*100</f>
        <v>91.87272550591551</v>
      </c>
      <c r="G47" s="3"/>
    </row>
    <row r="48" spans="1:7" ht="43.5" customHeight="1">
      <c r="A48" s="42" t="s">
        <v>43</v>
      </c>
      <c r="B48" s="43"/>
      <c r="C48" s="30"/>
      <c r="D48" s="30">
        <v>411</v>
      </c>
      <c r="E48" s="31"/>
      <c r="F48" s="31"/>
      <c r="G48" s="3"/>
    </row>
    <row r="49" spans="1:7" ht="29.25" customHeight="1">
      <c r="A49" s="42" t="s">
        <v>35</v>
      </c>
      <c r="B49" s="43"/>
      <c r="C49" s="30">
        <v>82250</v>
      </c>
      <c r="D49" s="30">
        <v>79020</v>
      </c>
      <c r="E49" s="31">
        <f aca="true" t="shared" si="5" ref="E49:E56">D49-C49</f>
        <v>-3230</v>
      </c>
      <c r="F49" s="31">
        <f aca="true" t="shared" si="6" ref="F49:F56">D49/C49*100</f>
        <v>96.07294832826749</v>
      </c>
      <c r="G49" s="3"/>
    </row>
    <row r="50" spans="1:7" ht="15.75">
      <c r="A50" s="46" t="s">
        <v>19</v>
      </c>
      <c r="B50" s="47"/>
      <c r="C50" s="30">
        <v>397900</v>
      </c>
      <c r="D50" s="30">
        <v>156999</v>
      </c>
      <c r="E50" s="31">
        <f t="shared" si="5"/>
        <v>-240901</v>
      </c>
      <c r="F50" s="31">
        <f t="shared" si="6"/>
        <v>39.45689871827092</v>
      </c>
      <c r="G50" s="3"/>
    </row>
    <row r="51" spans="1:7" ht="15.75">
      <c r="A51" s="62" t="s">
        <v>20</v>
      </c>
      <c r="B51" s="62"/>
      <c r="C51" s="17">
        <f>SUM(C52:C54)</f>
        <v>4701906</v>
      </c>
      <c r="D51" s="17">
        <f>SUM(D52:D54)</f>
        <v>1676514</v>
      </c>
      <c r="E51" s="31">
        <f t="shared" si="5"/>
        <v>-3025392</v>
      </c>
      <c r="F51" s="21">
        <f t="shared" si="6"/>
        <v>35.65605097166979</v>
      </c>
      <c r="G51" s="3"/>
    </row>
    <row r="52" spans="1:7" ht="23.25" customHeight="1">
      <c r="A52" s="64" t="s">
        <v>38</v>
      </c>
      <c r="B52" s="64"/>
      <c r="C52" s="39">
        <v>355300</v>
      </c>
      <c r="D52" s="40">
        <v>576146</v>
      </c>
      <c r="E52" s="31">
        <f t="shared" si="5"/>
        <v>220846</v>
      </c>
      <c r="F52" s="31">
        <f t="shared" si="6"/>
        <v>162.15761328454826</v>
      </c>
      <c r="G52" s="3"/>
    </row>
    <row r="53" spans="1:7" ht="27" customHeight="1">
      <c r="A53" s="64" t="s">
        <v>53</v>
      </c>
      <c r="B53" s="64"/>
      <c r="C53" s="39">
        <v>4092986</v>
      </c>
      <c r="D53" s="40">
        <v>936895</v>
      </c>
      <c r="E53" s="31">
        <f t="shared" si="5"/>
        <v>-3156091</v>
      </c>
      <c r="F53" s="31">
        <f t="shared" si="6"/>
        <v>22.89025664881336</v>
      </c>
      <c r="G53" s="3"/>
    </row>
    <row r="54" spans="1:7" ht="25.5" customHeight="1">
      <c r="A54" s="67" t="s">
        <v>46</v>
      </c>
      <c r="B54" s="67"/>
      <c r="C54" s="41">
        <v>253620</v>
      </c>
      <c r="D54" s="39">
        <v>163473</v>
      </c>
      <c r="E54" s="31">
        <f t="shared" si="5"/>
        <v>-90147</v>
      </c>
      <c r="F54" s="31">
        <f t="shared" si="6"/>
        <v>64.45587887390585</v>
      </c>
      <c r="G54" s="3"/>
    </row>
    <row r="55" spans="1:7" ht="15.75">
      <c r="A55" s="68" t="s">
        <v>33</v>
      </c>
      <c r="B55" s="68"/>
      <c r="C55" s="18">
        <f>SUM(C45:C46,C47:C51)</f>
        <v>21756770</v>
      </c>
      <c r="D55" s="18">
        <f>SUM(D45:D46,D47:D51)</f>
        <v>18265124</v>
      </c>
      <c r="E55" s="13">
        <f t="shared" si="5"/>
        <v>-3491646</v>
      </c>
      <c r="F55" s="21">
        <f t="shared" si="6"/>
        <v>83.9514505140239</v>
      </c>
      <c r="G55" s="3"/>
    </row>
    <row r="56" spans="1:7" ht="15.75">
      <c r="A56" s="62" t="s">
        <v>21</v>
      </c>
      <c r="B56" s="62"/>
      <c r="C56" s="18">
        <f>C43+C55</f>
        <v>238655040</v>
      </c>
      <c r="D56" s="18">
        <f>D43+D55</f>
        <v>223955449</v>
      </c>
      <c r="E56" s="13">
        <f t="shared" si="5"/>
        <v>-14699591</v>
      </c>
      <c r="F56" s="21">
        <f t="shared" si="6"/>
        <v>93.84065343853622</v>
      </c>
      <c r="G56" s="3"/>
    </row>
    <row r="57" spans="1:7" ht="15.75">
      <c r="A57" s="63" t="s">
        <v>23</v>
      </c>
      <c r="B57" s="63"/>
      <c r="C57" s="20"/>
      <c r="D57" s="20"/>
      <c r="E57" s="20"/>
      <c r="F57" s="20"/>
      <c r="G57" s="4"/>
    </row>
    <row r="58" spans="1:7" ht="15.75">
      <c r="A58" s="19"/>
      <c r="B58" s="20" t="s">
        <v>47</v>
      </c>
      <c r="C58" s="20" t="s">
        <v>48</v>
      </c>
      <c r="D58" s="20"/>
      <c r="E58" s="20"/>
      <c r="F58" s="20"/>
      <c r="G58" s="4"/>
    </row>
    <row r="59" spans="1:7" ht="15.75">
      <c r="A59" s="20"/>
      <c r="B59" s="20"/>
      <c r="C59" s="20"/>
      <c r="D59" s="8"/>
      <c r="E59" s="8"/>
      <c r="F59" s="8"/>
      <c r="G59" s="1"/>
    </row>
    <row r="60" spans="1:7" ht="15.75">
      <c r="A60" s="20"/>
      <c r="B60" s="20"/>
      <c r="C60" s="8"/>
      <c r="D60" s="8"/>
      <c r="E60" s="8"/>
      <c r="F60" s="8"/>
      <c r="G60" s="1"/>
    </row>
  </sheetData>
  <mergeCells count="53">
    <mergeCell ref="B5:G5"/>
    <mergeCell ref="A4:F4"/>
    <mergeCell ref="A44:F44"/>
    <mergeCell ref="A50:B50"/>
    <mergeCell ref="A56:B56"/>
    <mergeCell ref="A57:B57"/>
    <mergeCell ref="A45:B45"/>
    <mergeCell ref="A53:B53"/>
    <mergeCell ref="A52:B52"/>
    <mergeCell ref="A54:B54"/>
    <mergeCell ref="A55:B55"/>
    <mergeCell ref="A51:B51"/>
    <mergeCell ref="A43:B43"/>
    <mergeCell ref="A48:B48"/>
    <mergeCell ref="A39:B39"/>
    <mergeCell ref="A40:B40"/>
    <mergeCell ref="A41:B41"/>
    <mergeCell ref="A46:B46"/>
    <mergeCell ref="A49:B49"/>
    <mergeCell ref="A47:B47"/>
    <mergeCell ref="A42:B42"/>
    <mergeCell ref="A38:B38"/>
    <mergeCell ref="A34:B34"/>
    <mergeCell ref="A35:B35"/>
    <mergeCell ref="A36:B36"/>
    <mergeCell ref="A37:B37"/>
    <mergeCell ref="A32:B32"/>
    <mergeCell ref="A33:B33"/>
    <mergeCell ref="A28:B28"/>
    <mergeCell ref="A30:B30"/>
    <mergeCell ref="A29:B29"/>
    <mergeCell ref="A17:B17"/>
    <mergeCell ref="A19:B19"/>
    <mergeCell ref="A20:B20"/>
    <mergeCell ref="A22:B22"/>
    <mergeCell ref="A24:B24"/>
    <mergeCell ref="A26:B26"/>
    <mergeCell ref="A25:B25"/>
    <mergeCell ref="E7:E8"/>
    <mergeCell ref="A15:B15"/>
    <mergeCell ref="A21:B21"/>
    <mergeCell ref="A27:B27"/>
    <mergeCell ref="A16:B16"/>
    <mergeCell ref="A23:B23"/>
    <mergeCell ref="F7:F8"/>
    <mergeCell ref="A12:B12"/>
    <mergeCell ref="A13:B13"/>
    <mergeCell ref="A14:B14"/>
    <mergeCell ref="A7:B8"/>
    <mergeCell ref="C7:C8"/>
    <mergeCell ref="D7:D8"/>
    <mergeCell ref="A10:B10"/>
    <mergeCell ref="A11:B11"/>
  </mergeCells>
  <printOptions/>
  <pageMargins left="0.5511811023622047" right="0" top="0.1968503937007874" bottom="0" header="0.5118110236220472" footer="0.5118110236220472"/>
  <pageSetup horizontalDpi="600" verticalDpi="600" orientation="portrait" paperSize="9" scale="7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кобзева</dc:creator>
  <cp:keywords/>
  <dc:description/>
  <cp:lastModifiedBy>Денис</cp:lastModifiedBy>
  <cp:lastPrinted>2011-02-15T11:18:52Z</cp:lastPrinted>
  <dcterms:created xsi:type="dcterms:W3CDTF">2002-02-07T07:52:08Z</dcterms:created>
  <dcterms:modified xsi:type="dcterms:W3CDTF">2011-10-17T08:08:52Z</dcterms:modified>
  <cp:category/>
  <cp:version/>
  <cp:contentType/>
  <cp:contentStatus/>
</cp:coreProperties>
</file>