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8820" windowHeight="4050" activeTab="0"/>
  </bookViews>
  <sheets>
    <sheet name="Лист1" sheetId="1" r:id="rId1"/>
  </sheets>
  <definedNames>
    <definedName name="_xlnm.Print_Area" localSheetId="0">'Лист1'!$A$1:$K$45</definedName>
  </definedNames>
  <calcPr fullCalcOnLoad="1"/>
</workbook>
</file>

<file path=xl/sharedStrings.xml><?xml version="1.0" encoding="utf-8"?>
<sst xmlns="http://schemas.openxmlformats.org/spreadsheetml/2006/main" count="75" uniqueCount="60">
  <si>
    <t>по экономической классификации</t>
  </si>
  <si>
    <t>Наименование</t>
  </si>
  <si>
    <t>Общий фонд</t>
  </si>
  <si>
    <t>Специальный фонд</t>
  </si>
  <si>
    <t>Всего</t>
  </si>
  <si>
    <t>% исполнения</t>
  </si>
  <si>
    <t>Заработная плата</t>
  </si>
  <si>
    <t>Начисление на заработную плату</t>
  </si>
  <si>
    <t xml:space="preserve">Предметы, материалы и оборудование </t>
  </si>
  <si>
    <t>Продукты питания</t>
  </si>
  <si>
    <t>Аренда</t>
  </si>
  <si>
    <t>Услуги связи</t>
  </si>
  <si>
    <t>Командировочные расходы</t>
  </si>
  <si>
    <t>Капитальное строительство</t>
  </si>
  <si>
    <t>Капитальный ремонт</t>
  </si>
  <si>
    <t>Превышение доходов над расходами</t>
  </si>
  <si>
    <t>Превышение расходов над доходами</t>
  </si>
  <si>
    <t>Баланс</t>
  </si>
  <si>
    <t>Медикаменты и перевязочные материалы</t>
  </si>
  <si>
    <t>Мягкий инвентарь и обмундирование</t>
  </si>
  <si>
    <t>Оплата транспортных услуг и содержание транспортных средств</t>
  </si>
  <si>
    <t>Текущий ремонт оборудования, инвентаря и строений, техническое обслуживание оборудования</t>
  </si>
  <si>
    <t>Оплата других услуг и прочие расходы</t>
  </si>
  <si>
    <t>Оплата теплоснабжения</t>
  </si>
  <si>
    <t>Оплата водоснабжения и водоотведения</t>
  </si>
  <si>
    <t>Оплата Электроэнергии</t>
  </si>
  <si>
    <t>Оплата природного газа</t>
  </si>
  <si>
    <t>Оплата прочих коммунальных услуг</t>
  </si>
  <si>
    <t xml:space="preserve">Оплата других энергоносителей </t>
  </si>
  <si>
    <t xml:space="preserve">Исследования и разработки, расходы государственного (регионального) значения </t>
  </si>
  <si>
    <t>Оплата процентов по обязательствам</t>
  </si>
  <si>
    <t>Приобретение оборудования и  предметов длительного пользования</t>
  </si>
  <si>
    <t>Реконструкция и реставрация</t>
  </si>
  <si>
    <t xml:space="preserve">Капитальные трансферты </t>
  </si>
  <si>
    <t>защищенные статьи</t>
  </si>
  <si>
    <t>з/плата</t>
  </si>
  <si>
    <t>продукты  и медикаменты</t>
  </si>
  <si>
    <t>Неразделенные расходы</t>
  </si>
  <si>
    <t>Управляющий делами</t>
  </si>
  <si>
    <t>В.Й. Шавлай</t>
  </si>
  <si>
    <t>Субсидии и текущие трансферты предприятиям (учреждениям, организациям)</t>
  </si>
  <si>
    <t>Текущие трансферты органам государственного управления других уровней</t>
  </si>
  <si>
    <t>Выплата пенсий и помощи</t>
  </si>
  <si>
    <t>Другие текущие трансферты населению</t>
  </si>
  <si>
    <t>Энергоносители</t>
  </si>
  <si>
    <t>Трансферты органам управления</t>
  </si>
  <si>
    <t>Трансферты населению</t>
  </si>
  <si>
    <t>План</t>
  </si>
  <si>
    <t>Касса</t>
  </si>
  <si>
    <t>% в общих расходах</t>
  </si>
  <si>
    <t>ИТОГО:</t>
  </si>
  <si>
    <t>Уточненный план на 2011 год</t>
  </si>
  <si>
    <t>Кассовое исполнение за  2011 г.</t>
  </si>
  <si>
    <t>Приложение 3</t>
  </si>
  <si>
    <t>к решению исполкома №</t>
  </si>
  <si>
    <t>трансферты предприятиям</t>
  </si>
  <si>
    <t>Текущие расходы</t>
  </si>
  <si>
    <t>Капитальные расходы</t>
  </si>
  <si>
    <t>% по кредитам</t>
  </si>
  <si>
    <t>Исполнение местного  бюджета г. Краснодона по общему и специальному фонду за   2011 год.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</si>
</sst>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#,##0.0"/>
  </numFmts>
  <fonts count="8">
    <font>
      <sz val="10"/>
      <name val="Arial Cyr"/>
      <family val="0"/>
    </font>
    <font>
      <b/>
      <sz val="10"/>
      <name val="Arial Cyr"/>
      <family val="2"/>
    </font>
    <font>
      <b/>
      <sz val="12"/>
      <name val="Times New Roman"/>
      <family val="1"/>
    </font>
    <font>
      <b/>
      <sz val="11"/>
      <name val="Arial Cyr"/>
      <family val="2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81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7" fillId="0" borderId="0" xfId="0" applyFont="1" applyFill="1" applyAlignment="1">
      <alignment/>
    </xf>
    <xf numFmtId="181" fontId="7" fillId="0" borderId="1" xfId="0" applyNumberFormat="1" applyFont="1" applyFill="1" applyBorder="1" applyAlignment="1">
      <alignment horizontal="center"/>
    </xf>
    <xf numFmtId="181" fontId="0" fillId="0" borderId="0" xfId="0" applyNumberFormat="1" applyFill="1" applyAlignment="1">
      <alignment/>
    </xf>
    <xf numFmtId="181" fontId="3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34">
      <selection activeCell="F55" sqref="F55"/>
    </sheetView>
  </sheetViews>
  <sheetFormatPr defaultColWidth="9.00390625" defaultRowHeight="12.75"/>
  <cols>
    <col min="1" max="1" width="9.125" style="1" customWidth="1"/>
    <col min="2" max="2" width="24.625" style="1" customWidth="1"/>
    <col min="3" max="3" width="14.75390625" style="1" customWidth="1"/>
    <col min="4" max="4" width="13.25390625" style="1" customWidth="1"/>
    <col min="5" max="5" width="12.75390625" style="1" customWidth="1"/>
    <col min="6" max="6" width="14.375" style="1" customWidth="1"/>
    <col min="7" max="7" width="15.125" style="1" customWidth="1"/>
    <col min="8" max="8" width="13.375" style="1" customWidth="1"/>
    <col min="9" max="9" width="15.25390625" style="1" customWidth="1"/>
    <col min="10" max="11" width="13.25390625" style="1" customWidth="1"/>
    <col min="12" max="16384" width="9.125" style="1" customWidth="1"/>
  </cols>
  <sheetData>
    <row r="1" spans="8:11" ht="15">
      <c r="H1" s="13"/>
      <c r="J1" s="24" t="s">
        <v>53</v>
      </c>
      <c r="K1" s="13"/>
    </row>
    <row r="2" spans="8:11" ht="15">
      <c r="H2" s="13"/>
      <c r="I2" s="13"/>
      <c r="J2" s="13"/>
      <c r="K2" s="13"/>
    </row>
    <row r="3" spans="7:11" ht="15">
      <c r="G3" s="13"/>
      <c r="I3" s="1" t="s">
        <v>54</v>
      </c>
      <c r="J3" s="13"/>
      <c r="K3" s="13"/>
    </row>
    <row r="4" spans="1:11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5.75">
      <c r="A5" s="29" t="s">
        <v>59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5.75">
      <c r="A6" s="30" t="s">
        <v>0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5">
      <c r="A8" s="31"/>
      <c r="B8" s="31" t="s">
        <v>1</v>
      </c>
      <c r="C8" s="32" t="s">
        <v>2</v>
      </c>
      <c r="D8" s="32"/>
      <c r="E8" s="32"/>
      <c r="F8" s="32" t="s">
        <v>3</v>
      </c>
      <c r="G8" s="32"/>
      <c r="H8" s="32"/>
      <c r="I8" s="32" t="s">
        <v>4</v>
      </c>
      <c r="J8" s="32"/>
      <c r="K8" s="32"/>
    </row>
    <row r="9" spans="1:11" ht="38.25">
      <c r="A9" s="31"/>
      <c r="B9" s="31"/>
      <c r="C9" s="8" t="s">
        <v>51</v>
      </c>
      <c r="D9" s="8" t="s">
        <v>52</v>
      </c>
      <c r="E9" s="8" t="s">
        <v>5</v>
      </c>
      <c r="F9" s="8" t="s">
        <v>51</v>
      </c>
      <c r="G9" s="8" t="s">
        <v>52</v>
      </c>
      <c r="H9" s="8" t="s">
        <v>5</v>
      </c>
      <c r="I9" s="8" t="s">
        <v>51</v>
      </c>
      <c r="J9" s="8" t="s">
        <v>52</v>
      </c>
      <c r="K9" s="8" t="s">
        <v>5</v>
      </c>
    </row>
    <row r="10" spans="1:11" ht="20.25" customHeight="1">
      <c r="A10" s="9">
        <v>1111</v>
      </c>
      <c r="B10" s="9" t="s">
        <v>6</v>
      </c>
      <c r="C10" s="10">
        <v>97656643</v>
      </c>
      <c r="D10" s="10">
        <v>93505754</v>
      </c>
      <c r="E10" s="11">
        <f aca="true" t="shared" si="0" ref="E10:E31">D10*100/C10</f>
        <v>95.74950676934492</v>
      </c>
      <c r="F10" s="12">
        <v>1583275</v>
      </c>
      <c r="G10" s="12">
        <v>1557427</v>
      </c>
      <c r="H10" s="11">
        <f>G10*100/F10</f>
        <v>98.3674345896954</v>
      </c>
      <c r="I10" s="12">
        <f>C10+F10</f>
        <v>99239918</v>
      </c>
      <c r="J10" s="12">
        <f>D10+G10</f>
        <v>95063181</v>
      </c>
      <c r="K10" s="11">
        <f>J10*100/I10</f>
        <v>95.79127322535676</v>
      </c>
    </row>
    <row r="11" spans="1:11" ht="34.5" customHeight="1">
      <c r="A11" s="9">
        <v>1120</v>
      </c>
      <c r="B11" s="7" t="s">
        <v>7</v>
      </c>
      <c r="C11" s="10">
        <v>35554854</v>
      </c>
      <c r="D11" s="10">
        <v>34083127</v>
      </c>
      <c r="E11" s="11">
        <f t="shared" si="0"/>
        <v>95.86068613866337</v>
      </c>
      <c r="F11" s="12">
        <v>563677</v>
      </c>
      <c r="G11" s="12">
        <v>556693</v>
      </c>
      <c r="H11" s="11">
        <f aca="true" t="shared" si="1" ref="H11:H37">G11*100/F11</f>
        <v>98.7609925542465</v>
      </c>
      <c r="I11" s="12">
        <f aca="true" t="shared" si="2" ref="I11:J37">C11+F11</f>
        <v>36118531</v>
      </c>
      <c r="J11" s="12">
        <f t="shared" si="2"/>
        <v>34639820</v>
      </c>
      <c r="K11" s="11">
        <f aca="true" t="shared" si="3" ref="K11:K37">J11*100/I11</f>
        <v>95.90594922036004</v>
      </c>
    </row>
    <row r="12" spans="1:11" ht="45" customHeight="1">
      <c r="A12" s="9">
        <v>1131</v>
      </c>
      <c r="B12" s="7" t="s">
        <v>8</v>
      </c>
      <c r="C12" s="10">
        <v>2477301</v>
      </c>
      <c r="D12" s="10">
        <v>2191012</v>
      </c>
      <c r="E12" s="11">
        <f t="shared" si="0"/>
        <v>88.44351170891224</v>
      </c>
      <c r="F12" s="12">
        <v>2371257</v>
      </c>
      <c r="G12" s="12">
        <v>2144857</v>
      </c>
      <c r="H12" s="11">
        <f t="shared" si="1"/>
        <v>90.45232127938895</v>
      </c>
      <c r="I12" s="12">
        <f t="shared" si="2"/>
        <v>4848558</v>
      </c>
      <c r="J12" s="12">
        <f t="shared" si="2"/>
        <v>4335869</v>
      </c>
      <c r="K12" s="11">
        <f t="shared" si="3"/>
        <v>89.4259489109958</v>
      </c>
    </row>
    <row r="13" spans="1:11" ht="51" customHeight="1">
      <c r="A13" s="9">
        <v>1132</v>
      </c>
      <c r="B13" s="7" t="s">
        <v>18</v>
      </c>
      <c r="C13" s="10">
        <v>2015184</v>
      </c>
      <c r="D13" s="10">
        <v>1970264</v>
      </c>
      <c r="E13" s="11">
        <f t="shared" si="0"/>
        <v>97.77092315143432</v>
      </c>
      <c r="F13" s="12">
        <v>551438</v>
      </c>
      <c r="G13" s="12">
        <v>541468</v>
      </c>
      <c r="H13" s="11">
        <f t="shared" si="1"/>
        <v>98.19199982590972</v>
      </c>
      <c r="I13" s="12">
        <f t="shared" si="2"/>
        <v>2566622</v>
      </c>
      <c r="J13" s="12">
        <f t="shared" si="2"/>
        <v>2511732</v>
      </c>
      <c r="K13" s="11">
        <f t="shared" si="3"/>
        <v>97.86139135408331</v>
      </c>
    </row>
    <row r="14" spans="1:11" ht="21.75" customHeight="1">
      <c r="A14" s="9">
        <v>1133</v>
      </c>
      <c r="B14" s="7" t="s">
        <v>9</v>
      </c>
      <c r="C14" s="10">
        <v>3853644</v>
      </c>
      <c r="D14" s="10">
        <v>3318569</v>
      </c>
      <c r="E14" s="11">
        <f t="shared" si="0"/>
        <v>86.11509002907378</v>
      </c>
      <c r="F14" s="12">
        <v>3076053</v>
      </c>
      <c r="G14" s="12">
        <v>2979253</v>
      </c>
      <c r="H14" s="11">
        <f t="shared" si="1"/>
        <v>96.85311013821934</v>
      </c>
      <c r="I14" s="12">
        <f t="shared" si="2"/>
        <v>6929697</v>
      </c>
      <c r="J14" s="12">
        <f t="shared" si="2"/>
        <v>6297822</v>
      </c>
      <c r="K14" s="11">
        <f t="shared" si="3"/>
        <v>90.88163595031644</v>
      </c>
    </row>
    <row r="15" spans="1:11" ht="31.5" customHeight="1">
      <c r="A15" s="9">
        <v>1134</v>
      </c>
      <c r="B15" s="7" t="s">
        <v>19</v>
      </c>
      <c r="C15" s="10">
        <v>2863212</v>
      </c>
      <c r="D15" s="10">
        <v>2039507</v>
      </c>
      <c r="E15" s="11">
        <f t="shared" si="0"/>
        <v>71.23143518537921</v>
      </c>
      <c r="F15" s="12">
        <v>697209</v>
      </c>
      <c r="G15" s="12">
        <v>492467</v>
      </c>
      <c r="H15" s="11">
        <f t="shared" si="1"/>
        <v>70.63405664585511</v>
      </c>
      <c r="I15" s="12">
        <f t="shared" si="2"/>
        <v>3560421</v>
      </c>
      <c r="J15" s="12">
        <f t="shared" si="2"/>
        <v>2531974</v>
      </c>
      <c r="K15" s="11">
        <f t="shared" si="3"/>
        <v>71.11445528492277</v>
      </c>
    </row>
    <row r="16" spans="1:11" ht="78" customHeight="1">
      <c r="A16" s="9">
        <v>1135</v>
      </c>
      <c r="B16" s="7" t="s">
        <v>20</v>
      </c>
      <c r="C16" s="10">
        <v>281301</v>
      </c>
      <c r="D16" s="10">
        <v>264906</v>
      </c>
      <c r="E16" s="11">
        <f t="shared" si="0"/>
        <v>94.17172352746702</v>
      </c>
      <c r="F16" s="12">
        <v>549589</v>
      </c>
      <c r="G16" s="12">
        <v>544133</v>
      </c>
      <c r="H16" s="11">
        <f t="shared" si="1"/>
        <v>99.0072581510911</v>
      </c>
      <c r="I16" s="12">
        <f t="shared" si="2"/>
        <v>830890</v>
      </c>
      <c r="J16" s="12">
        <f t="shared" si="2"/>
        <v>809039</v>
      </c>
      <c r="K16" s="11">
        <f t="shared" si="3"/>
        <v>97.3701693364946</v>
      </c>
    </row>
    <row r="17" spans="1:11" ht="15.75" hidden="1">
      <c r="A17" s="9">
        <v>1136</v>
      </c>
      <c r="B17" s="7" t="s">
        <v>10</v>
      </c>
      <c r="C17" s="10"/>
      <c r="D17" s="10"/>
      <c r="E17" s="11" t="e">
        <f t="shared" si="0"/>
        <v>#DIV/0!</v>
      </c>
      <c r="F17" s="12"/>
      <c r="G17" s="12"/>
      <c r="H17" s="11" t="e">
        <f t="shared" si="1"/>
        <v>#DIV/0!</v>
      </c>
      <c r="I17" s="12">
        <f t="shared" si="2"/>
        <v>0</v>
      </c>
      <c r="J17" s="12">
        <f t="shared" si="2"/>
        <v>0</v>
      </c>
      <c r="K17" s="11" t="e">
        <f t="shared" si="3"/>
        <v>#DIV/0!</v>
      </c>
    </row>
    <row r="18" spans="1:11" ht="110.25" hidden="1">
      <c r="A18" s="9">
        <v>1137</v>
      </c>
      <c r="B18" s="7" t="s">
        <v>21</v>
      </c>
      <c r="C18" s="10"/>
      <c r="D18" s="10"/>
      <c r="E18" s="11" t="e">
        <f t="shared" si="0"/>
        <v>#DIV/0!</v>
      </c>
      <c r="F18" s="12"/>
      <c r="G18" s="12"/>
      <c r="H18" s="11" t="e">
        <f t="shared" si="1"/>
        <v>#DIV/0!</v>
      </c>
      <c r="I18" s="12">
        <f t="shared" si="2"/>
        <v>0</v>
      </c>
      <c r="J18" s="12">
        <f t="shared" si="2"/>
        <v>0</v>
      </c>
      <c r="K18" s="11" t="e">
        <f t="shared" si="3"/>
        <v>#DIV/0!</v>
      </c>
    </row>
    <row r="19" spans="1:11" ht="25.5" customHeight="1" hidden="1">
      <c r="A19" s="9">
        <v>1138</v>
      </c>
      <c r="B19" s="7" t="s">
        <v>11</v>
      </c>
      <c r="C19" s="10"/>
      <c r="D19" s="10"/>
      <c r="E19" s="11" t="e">
        <f t="shared" si="0"/>
        <v>#DIV/0!</v>
      </c>
      <c r="F19" s="12"/>
      <c r="G19" s="12"/>
      <c r="H19" s="11" t="e">
        <f t="shared" si="1"/>
        <v>#DIV/0!</v>
      </c>
      <c r="I19" s="12">
        <f t="shared" si="2"/>
        <v>0</v>
      </c>
      <c r="J19" s="12">
        <f t="shared" si="2"/>
        <v>0</v>
      </c>
      <c r="K19" s="11" t="e">
        <f t="shared" si="3"/>
        <v>#DIV/0!</v>
      </c>
    </row>
    <row r="20" spans="1:11" ht="31.5" hidden="1">
      <c r="A20" s="9">
        <v>1139</v>
      </c>
      <c r="B20" s="7" t="s">
        <v>22</v>
      </c>
      <c r="C20" s="10"/>
      <c r="D20" s="10"/>
      <c r="E20" s="11" t="e">
        <f t="shared" si="0"/>
        <v>#DIV/0!</v>
      </c>
      <c r="F20" s="12"/>
      <c r="G20" s="12"/>
      <c r="H20" s="11" t="e">
        <f t="shared" si="1"/>
        <v>#DIV/0!</v>
      </c>
      <c r="I20" s="12">
        <f t="shared" si="2"/>
        <v>0</v>
      </c>
      <c r="J20" s="12">
        <f t="shared" si="2"/>
        <v>0</v>
      </c>
      <c r="K20" s="11" t="e">
        <f t="shared" si="3"/>
        <v>#DIV/0!</v>
      </c>
    </row>
    <row r="21" spans="1:11" ht="51.75" customHeight="1">
      <c r="A21" s="9">
        <v>1140</v>
      </c>
      <c r="B21" s="7" t="s">
        <v>12</v>
      </c>
      <c r="C21" s="10">
        <v>169568</v>
      </c>
      <c r="D21" s="10">
        <v>58505</v>
      </c>
      <c r="E21" s="11">
        <f t="shared" si="0"/>
        <v>34.50238252500472</v>
      </c>
      <c r="F21" s="12">
        <v>19980</v>
      </c>
      <c r="G21" s="12">
        <v>17045</v>
      </c>
      <c r="H21" s="11">
        <f t="shared" si="1"/>
        <v>85.31031031031031</v>
      </c>
      <c r="I21" s="12">
        <f t="shared" si="2"/>
        <v>189548</v>
      </c>
      <c r="J21" s="12">
        <f t="shared" si="2"/>
        <v>75550</v>
      </c>
      <c r="K21" s="11">
        <f t="shared" si="3"/>
        <v>39.857977926435524</v>
      </c>
    </row>
    <row r="22" spans="1:11" ht="48" customHeight="1">
      <c r="A22" s="9">
        <v>1161</v>
      </c>
      <c r="B22" s="7" t="s">
        <v>23</v>
      </c>
      <c r="C22" s="10">
        <v>1741802</v>
      </c>
      <c r="D22" s="10">
        <v>1602438</v>
      </c>
      <c r="E22" s="11">
        <f t="shared" si="0"/>
        <v>91.99886094975204</v>
      </c>
      <c r="F22" s="12">
        <v>975</v>
      </c>
      <c r="G22" s="12">
        <v>975</v>
      </c>
      <c r="H22" s="11">
        <f t="shared" si="1"/>
        <v>100</v>
      </c>
      <c r="I22" s="12">
        <f t="shared" si="2"/>
        <v>1742777</v>
      </c>
      <c r="J22" s="12">
        <f t="shared" si="2"/>
        <v>1603413</v>
      </c>
      <c r="K22" s="11">
        <f t="shared" si="3"/>
        <v>92.00333720263694</v>
      </c>
    </row>
    <row r="23" spans="1:11" ht="58.5" customHeight="1">
      <c r="A23" s="9">
        <v>1162</v>
      </c>
      <c r="B23" s="7" t="s">
        <v>24</v>
      </c>
      <c r="C23" s="10">
        <v>961736</v>
      </c>
      <c r="D23" s="10">
        <v>953499</v>
      </c>
      <c r="E23" s="11">
        <f t="shared" si="0"/>
        <v>99.14352795361721</v>
      </c>
      <c r="F23" s="12">
        <v>13881</v>
      </c>
      <c r="G23" s="12">
        <v>12842</v>
      </c>
      <c r="H23" s="11">
        <f t="shared" si="1"/>
        <v>92.51494849074274</v>
      </c>
      <c r="I23" s="12">
        <f t="shared" si="2"/>
        <v>975617</v>
      </c>
      <c r="J23" s="12">
        <f t="shared" si="2"/>
        <v>966341</v>
      </c>
      <c r="K23" s="11">
        <f t="shared" si="3"/>
        <v>99.04921705956333</v>
      </c>
    </row>
    <row r="24" spans="1:11" ht="36" customHeight="1">
      <c r="A24" s="9">
        <v>1163</v>
      </c>
      <c r="B24" s="7" t="s">
        <v>25</v>
      </c>
      <c r="C24" s="10">
        <v>5250730</v>
      </c>
      <c r="D24" s="10">
        <v>5196025</v>
      </c>
      <c r="E24" s="11">
        <f t="shared" si="0"/>
        <v>98.95814486747557</v>
      </c>
      <c r="F24" s="12">
        <v>101051</v>
      </c>
      <c r="G24" s="12">
        <v>91665</v>
      </c>
      <c r="H24" s="11">
        <f t="shared" si="1"/>
        <v>90.71162086471188</v>
      </c>
      <c r="I24" s="12">
        <f t="shared" si="2"/>
        <v>5351781</v>
      </c>
      <c r="J24" s="12">
        <f t="shared" si="2"/>
        <v>5287690</v>
      </c>
      <c r="K24" s="11">
        <f t="shared" si="3"/>
        <v>98.80243604885925</v>
      </c>
    </row>
    <row r="25" spans="1:11" ht="36.75" customHeight="1">
      <c r="A25" s="9">
        <v>1164</v>
      </c>
      <c r="B25" s="7" t="s">
        <v>26</v>
      </c>
      <c r="C25" s="10">
        <v>12360302</v>
      </c>
      <c r="D25" s="10">
        <v>11083298</v>
      </c>
      <c r="E25" s="11">
        <f t="shared" si="0"/>
        <v>89.6685048633925</v>
      </c>
      <c r="F25" s="12">
        <v>122179</v>
      </c>
      <c r="G25" s="12">
        <v>116873</v>
      </c>
      <c r="H25" s="11">
        <f t="shared" si="1"/>
        <v>95.65719149772056</v>
      </c>
      <c r="I25" s="12">
        <f t="shared" si="2"/>
        <v>12482481</v>
      </c>
      <c r="J25" s="12">
        <f t="shared" si="2"/>
        <v>11200171</v>
      </c>
      <c r="K25" s="11">
        <f t="shared" si="3"/>
        <v>89.72712235652511</v>
      </c>
    </row>
    <row r="26" spans="1:11" ht="55.5" customHeight="1">
      <c r="A26" s="9">
        <v>1165</v>
      </c>
      <c r="B26" s="7" t="s">
        <v>27</v>
      </c>
      <c r="C26" s="10">
        <v>1690209</v>
      </c>
      <c r="D26" s="10">
        <v>1505805</v>
      </c>
      <c r="E26" s="11">
        <f t="shared" si="0"/>
        <v>89.08986995099423</v>
      </c>
      <c r="F26" s="12">
        <v>32558</v>
      </c>
      <c r="G26" s="12">
        <v>31478</v>
      </c>
      <c r="H26" s="11">
        <f>G26*100/F26</f>
        <v>96.68284292646969</v>
      </c>
      <c r="I26" s="12">
        <f t="shared" si="2"/>
        <v>1722767</v>
      </c>
      <c r="J26" s="12">
        <f t="shared" si="2"/>
        <v>1537283</v>
      </c>
      <c r="K26" s="11">
        <f t="shared" si="3"/>
        <v>89.23336701945185</v>
      </c>
    </row>
    <row r="27" spans="1:11" ht="31.5">
      <c r="A27" s="9">
        <v>1166</v>
      </c>
      <c r="B27" s="7" t="s">
        <v>28</v>
      </c>
      <c r="C27" s="10">
        <v>695883</v>
      </c>
      <c r="D27" s="10">
        <v>513143</v>
      </c>
      <c r="E27" s="11">
        <f t="shared" si="0"/>
        <v>73.73983844985436</v>
      </c>
      <c r="F27" s="12">
        <v>184262</v>
      </c>
      <c r="G27" s="12">
        <v>184262</v>
      </c>
      <c r="H27" s="11">
        <f>G27*100/F27</f>
        <v>100</v>
      </c>
      <c r="I27" s="12">
        <f t="shared" si="2"/>
        <v>880145</v>
      </c>
      <c r="J27" s="12">
        <f t="shared" si="2"/>
        <v>697405</v>
      </c>
      <c r="K27" s="11">
        <f t="shared" si="3"/>
        <v>79.23751200086349</v>
      </c>
    </row>
    <row r="28" spans="1:11" ht="90.75" customHeight="1">
      <c r="A28" s="9">
        <v>1170</v>
      </c>
      <c r="B28" s="7" t="s">
        <v>29</v>
      </c>
      <c r="C28" s="10">
        <v>50081</v>
      </c>
      <c r="D28" s="10">
        <v>30990</v>
      </c>
      <c r="E28" s="11">
        <f t="shared" si="0"/>
        <v>61.87975479722849</v>
      </c>
      <c r="F28" s="12">
        <v>11311</v>
      </c>
      <c r="G28" s="12">
        <v>4511</v>
      </c>
      <c r="H28" s="11">
        <f>G28*100/F28</f>
        <v>39.8815312527628</v>
      </c>
      <c r="I28" s="12">
        <f t="shared" si="2"/>
        <v>61392</v>
      </c>
      <c r="J28" s="12">
        <f t="shared" si="2"/>
        <v>35501</v>
      </c>
      <c r="K28" s="11">
        <f t="shared" si="3"/>
        <v>57.82675267135783</v>
      </c>
    </row>
    <row r="29" spans="1:11" ht="35.25" customHeight="1">
      <c r="A29" s="9">
        <v>1200</v>
      </c>
      <c r="B29" s="7" t="s">
        <v>30</v>
      </c>
      <c r="C29" s="10">
        <v>168382</v>
      </c>
      <c r="D29" s="10">
        <v>168282</v>
      </c>
      <c r="E29" s="11">
        <f t="shared" si="0"/>
        <v>99.94061122922878</v>
      </c>
      <c r="F29" s="12">
        <v>0</v>
      </c>
      <c r="G29" s="12">
        <v>0</v>
      </c>
      <c r="H29" s="11">
        <v>0</v>
      </c>
      <c r="I29" s="12">
        <f t="shared" si="2"/>
        <v>168382</v>
      </c>
      <c r="J29" s="12">
        <f t="shared" si="2"/>
        <v>168282</v>
      </c>
      <c r="K29" s="11">
        <f t="shared" si="3"/>
        <v>99.94061122922878</v>
      </c>
    </row>
    <row r="30" spans="1:11" ht="78.75" customHeight="1">
      <c r="A30" s="9">
        <v>1310</v>
      </c>
      <c r="B30" s="7" t="s">
        <v>40</v>
      </c>
      <c r="C30" s="10">
        <v>14219269</v>
      </c>
      <c r="D30" s="10">
        <v>14110999</v>
      </c>
      <c r="E30" s="11">
        <f t="shared" si="0"/>
        <v>99.23856845242888</v>
      </c>
      <c r="F30" s="12">
        <v>3212651</v>
      </c>
      <c r="G30" s="12">
        <v>632289</v>
      </c>
      <c r="H30" s="11">
        <f t="shared" si="1"/>
        <v>19.68122276587155</v>
      </c>
      <c r="I30" s="12">
        <f t="shared" si="2"/>
        <v>17431920</v>
      </c>
      <c r="J30" s="12">
        <f t="shared" si="2"/>
        <v>14743288</v>
      </c>
      <c r="K30" s="11">
        <f t="shared" si="3"/>
        <v>84.57638630741765</v>
      </c>
    </row>
    <row r="31" spans="1:11" ht="78.75" customHeight="1">
      <c r="A31" s="9">
        <v>1320</v>
      </c>
      <c r="B31" s="7" t="s">
        <v>41</v>
      </c>
      <c r="C31" s="10">
        <v>13095658</v>
      </c>
      <c r="D31" s="10">
        <v>13095658</v>
      </c>
      <c r="E31" s="11">
        <f t="shared" si="0"/>
        <v>100</v>
      </c>
      <c r="F31" s="12">
        <v>0</v>
      </c>
      <c r="G31" s="12">
        <v>0</v>
      </c>
      <c r="H31" s="11">
        <v>0</v>
      </c>
      <c r="I31" s="12">
        <f t="shared" si="2"/>
        <v>13095658</v>
      </c>
      <c r="J31" s="12">
        <f t="shared" si="2"/>
        <v>13095658</v>
      </c>
      <c r="K31" s="11">
        <f t="shared" si="3"/>
        <v>100</v>
      </c>
    </row>
    <row r="32" spans="1:11" ht="78.75" customHeight="1">
      <c r="A32" s="9">
        <v>1341</v>
      </c>
      <c r="B32" s="7" t="s">
        <v>42</v>
      </c>
      <c r="C32" s="10">
        <v>396833</v>
      </c>
      <c r="D32" s="10">
        <v>82118</v>
      </c>
      <c r="E32" s="11">
        <f>D32*100/C32</f>
        <v>20.69333951561488</v>
      </c>
      <c r="F32" s="12">
        <v>0</v>
      </c>
      <c r="G32" s="12">
        <v>0</v>
      </c>
      <c r="H32" s="11">
        <v>0</v>
      </c>
      <c r="I32" s="12">
        <f t="shared" si="2"/>
        <v>396833</v>
      </c>
      <c r="J32" s="12">
        <f t="shared" si="2"/>
        <v>82118</v>
      </c>
      <c r="K32" s="11">
        <f t="shared" si="3"/>
        <v>20.69333951561488</v>
      </c>
    </row>
    <row r="33" spans="1:11" ht="78.75" customHeight="1">
      <c r="A33" s="9">
        <v>1343</v>
      </c>
      <c r="B33" s="7" t="s">
        <v>43</v>
      </c>
      <c r="C33" s="10">
        <v>55886951</v>
      </c>
      <c r="D33" s="10">
        <v>54215839</v>
      </c>
      <c r="E33" s="11">
        <f>D33*100/C33</f>
        <v>97.0098350865482</v>
      </c>
      <c r="F33" s="12">
        <v>360</v>
      </c>
      <c r="G33" s="12">
        <v>360</v>
      </c>
      <c r="H33" s="11">
        <f t="shared" si="1"/>
        <v>100</v>
      </c>
      <c r="I33" s="12">
        <f t="shared" si="2"/>
        <v>55887311</v>
      </c>
      <c r="J33" s="12">
        <f t="shared" si="2"/>
        <v>54216199</v>
      </c>
      <c r="K33" s="11">
        <f t="shared" si="3"/>
        <v>97.0098543477964</v>
      </c>
    </row>
    <row r="34" spans="1:11" ht="76.5" customHeight="1">
      <c r="A34" s="9">
        <v>2110</v>
      </c>
      <c r="B34" s="7" t="s">
        <v>31</v>
      </c>
      <c r="C34" s="10">
        <v>0</v>
      </c>
      <c r="D34" s="10">
        <v>0</v>
      </c>
      <c r="E34" s="11">
        <v>0</v>
      </c>
      <c r="F34" s="12">
        <v>2554248</v>
      </c>
      <c r="G34" s="12">
        <v>2211259</v>
      </c>
      <c r="H34" s="11">
        <f t="shared" si="1"/>
        <v>86.57182074724146</v>
      </c>
      <c r="I34" s="12">
        <f t="shared" si="2"/>
        <v>2554248</v>
      </c>
      <c r="J34" s="12">
        <f t="shared" si="2"/>
        <v>2211259</v>
      </c>
      <c r="K34" s="11">
        <f t="shared" si="3"/>
        <v>86.57182074724146</v>
      </c>
    </row>
    <row r="35" spans="1:11" ht="31.5">
      <c r="A35" s="9">
        <v>2120</v>
      </c>
      <c r="B35" s="7" t="s">
        <v>13</v>
      </c>
      <c r="C35" s="10">
        <v>0</v>
      </c>
      <c r="D35" s="10">
        <v>0</v>
      </c>
      <c r="E35" s="11">
        <v>0</v>
      </c>
      <c r="F35" s="12">
        <v>257333</v>
      </c>
      <c r="G35" s="12">
        <v>166458</v>
      </c>
      <c r="H35" s="11">
        <f t="shared" si="1"/>
        <v>64.68583508527861</v>
      </c>
      <c r="I35" s="12">
        <f t="shared" si="2"/>
        <v>257333</v>
      </c>
      <c r="J35" s="12">
        <f t="shared" si="2"/>
        <v>166458</v>
      </c>
      <c r="K35" s="11">
        <f t="shared" si="3"/>
        <v>64.68583508527861</v>
      </c>
    </row>
    <row r="36" spans="1:11" ht="30.75" customHeight="1">
      <c r="A36" s="9">
        <v>2130</v>
      </c>
      <c r="B36" s="7" t="s">
        <v>14</v>
      </c>
      <c r="C36" s="10">
        <v>0</v>
      </c>
      <c r="D36" s="10">
        <v>0</v>
      </c>
      <c r="E36" s="11">
        <v>0</v>
      </c>
      <c r="F36" s="12">
        <v>6819884</v>
      </c>
      <c r="G36" s="12">
        <v>4070164</v>
      </c>
      <c r="H36" s="11">
        <f t="shared" si="1"/>
        <v>59.68083914623768</v>
      </c>
      <c r="I36" s="12">
        <f t="shared" si="2"/>
        <v>6819884</v>
      </c>
      <c r="J36" s="12">
        <f t="shared" si="2"/>
        <v>4070164</v>
      </c>
      <c r="K36" s="11">
        <f t="shared" si="3"/>
        <v>59.68083914623768</v>
      </c>
    </row>
    <row r="37" spans="1:11" ht="33.75" customHeight="1">
      <c r="A37" s="9">
        <v>2140</v>
      </c>
      <c r="B37" s="7" t="s">
        <v>32</v>
      </c>
      <c r="C37" s="10">
        <v>0</v>
      </c>
      <c r="D37" s="10">
        <v>0</v>
      </c>
      <c r="E37" s="11">
        <v>0</v>
      </c>
      <c r="F37" s="12">
        <v>482336</v>
      </c>
      <c r="G37" s="12">
        <v>109888</v>
      </c>
      <c r="H37" s="11">
        <f t="shared" si="1"/>
        <v>22.782458700988524</v>
      </c>
      <c r="I37" s="12">
        <f t="shared" si="2"/>
        <v>482336</v>
      </c>
      <c r="J37" s="12">
        <f t="shared" si="2"/>
        <v>109888</v>
      </c>
      <c r="K37" s="11">
        <f t="shared" si="3"/>
        <v>22.782458700988524</v>
      </c>
    </row>
    <row r="38" spans="1:11" ht="31.5">
      <c r="A38" s="9">
        <v>2400</v>
      </c>
      <c r="B38" s="7" t="s">
        <v>33</v>
      </c>
      <c r="C38" s="10">
        <v>0</v>
      </c>
      <c r="D38" s="10">
        <v>0</v>
      </c>
      <c r="E38" s="11">
        <v>0</v>
      </c>
      <c r="F38" s="12">
        <f>384500+11500</f>
        <v>396000</v>
      </c>
      <c r="G38" s="12">
        <v>345825</v>
      </c>
      <c r="H38" s="11">
        <f>G38*100/F38</f>
        <v>87.32954545454545</v>
      </c>
      <c r="I38" s="12">
        <f aca="true" t="shared" si="4" ref="I38:J40">C38+F38</f>
        <v>396000</v>
      </c>
      <c r="J38" s="12">
        <f t="shared" si="4"/>
        <v>345825</v>
      </c>
      <c r="K38" s="11">
        <f>J38*100/I38</f>
        <v>87.32954545454545</v>
      </c>
    </row>
    <row r="39" spans="1:11" ht="31.5" hidden="1">
      <c r="A39" s="9">
        <v>3000</v>
      </c>
      <c r="B39" s="7" t="s">
        <v>37</v>
      </c>
      <c r="C39" s="10"/>
      <c r="D39" s="10">
        <v>0</v>
      </c>
      <c r="E39" s="11">
        <v>0</v>
      </c>
      <c r="F39" s="12"/>
      <c r="G39" s="12">
        <v>0</v>
      </c>
      <c r="H39" s="11">
        <v>0</v>
      </c>
      <c r="I39" s="12">
        <f t="shared" si="4"/>
        <v>0</v>
      </c>
      <c r="J39" s="12">
        <f t="shared" si="4"/>
        <v>0</v>
      </c>
      <c r="K39" s="11">
        <v>0</v>
      </c>
    </row>
    <row r="40" spans="1:11" ht="36" customHeight="1">
      <c r="A40" s="9"/>
      <c r="B40" s="7" t="s">
        <v>4</v>
      </c>
      <c r="C40" s="12">
        <f>SUM(C10:C39)</f>
        <v>251389543</v>
      </c>
      <c r="D40" s="12">
        <f>SUM(D10:D39)</f>
        <v>239989738</v>
      </c>
      <c r="E40" s="11">
        <f>D40*100/C40</f>
        <v>95.46528273851072</v>
      </c>
      <c r="F40" s="12">
        <f>SUM(F10:F39)</f>
        <v>23601507</v>
      </c>
      <c r="G40" s="12">
        <f>SUM(G10:G39)</f>
        <v>16812192</v>
      </c>
      <c r="H40" s="12">
        <f>G40*100/F40</f>
        <v>71.23355300998364</v>
      </c>
      <c r="I40" s="12">
        <f t="shared" si="4"/>
        <v>274991050</v>
      </c>
      <c r="J40" s="12">
        <f t="shared" si="4"/>
        <v>256801930</v>
      </c>
      <c r="K40" s="11">
        <f>J40*100/I40</f>
        <v>93.3855592754746</v>
      </c>
    </row>
    <row r="41" spans="1:11" ht="64.5" customHeight="1" hidden="1">
      <c r="A41" s="9"/>
      <c r="B41" s="7" t="s">
        <v>15</v>
      </c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44.25" customHeight="1" hidden="1">
      <c r="A42" s="9"/>
      <c r="B42" s="7" t="s">
        <v>16</v>
      </c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36.75" customHeight="1" hidden="1">
      <c r="A43" s="9"/>
      <c r="B43" s="7" t="s">
        <v>17</v>
      </c>
      <c r="C43" s="12"/>
      <c r="D43" s="14">
        <v>0</v>
      </c>
      <c r="E43" s="12"/>
      <c r="F43" s="12"/>
      <c r="G43" s="12">
        <v>0</v>
      </c>
      <c r="H43" s="12"/>
      <c r="I43" s="12"/>
      <c r="J43" s="12"/>
      <c r="K43" s="12"/>
    </row>
    <row r="44" spans="1:11" ht="12.75">
      <c r="A44" s="15"/>
      <c r="B44" s="15"/>
      <c r="C44" s="16"/>
      <c r="D44" s="16"/>
      <c r="E44" s="15"/>
      <c r="F44" s="16"/>
      <c r="G44" s="16"/>
      <c r="H44" s="15"/>
      <c r="I44" s="16"/>
      <c r="J44" s="16"/>
      <c r="K44" s="15"/>
    </row>
    <row r="45" spans="1:7" s="3" customFormat="1" ht="12.75">
      <c r="A45" s="3" t="s">
        <v>38</v>
      </c>
      <c r="C45" s="6"/>
      <c r="D45" s="4"/>
      <c r="G45" s="3" t="s">
        <v>39</v>
      </c>
    </row>
    <row r="46" spans="2:11" ht="14.25">
      <c r="B46" s="17"/>
      <c r="C46" s="33" t="s">
        <v>2</v>
      </c>
      <c r="D46" s="33"/>
      <c r="E46" s="33"/>
      <c r="F46" s="33" t="s">
        <v>3</v>
      </c>
      <c r="G46" s="33"/>
      <c r="H46" s="33"/>
      <c r="I46" s="33" t="s">
        <v>50</v>
      </c>
      <c r="J46" s="33"/>
      <c r="K46" s="33"/>
    </row>
    <row r="47" spans="2:11" ht="28.5">
      <c r="B47" s="17"/>
      <c r="C47" s="18" t="s">
        <v>47</v>
      </c>
      <c r="D47" s="18" t="s">
        <v>48</v>
      </c>
      <c r="E47" s="19" t="s">
        <v>49</v>
      </c>
      <c r="F47" s="18" t="s">
        <v>47</v>
      </c>
      <c r="G47" s="18" t="s">
        <v>48</v>
      </c>
      <c r="H47" s="19" t="s">
        <v>49</v>
      </c>
      <c r="I47" s="18" t="s">
        <v>47</v>
      </c>
      <c r="J47" s="18" t="s">
        <v>48</v>
      </c>
      <c r="K47" s="19" t="s">
        <v>49</v>
      </c>
    </row>
    <row r="48" spans="2:11" ht="15">
      <c r="B48" s="20" t="s">
        <v>34</v>
      </c>
      <c r="C48" s="21">
        <f>SUM(C49:C54)</f>
        <v>231328811</v>
      </c>
      <c r="D48" s="21">
        <f>SUM(D49:D54)</f>
        <v>221293819</v>
      </c>
      <c r="E48" s="25">
        <f>D48/D40*100</f>
        <v>92.20970064978363</v>
      </c>
      <c r="F48" s="21">
        <f>SUM(F49:F54)</f>
        <v>6229709</v>
      </c>
      <c r="G48" s="21">
        <f>SUM(G49:G54)</f>
        <v>6073296</v>
      </c>
      <c r="H48" s="27">
        <f>G48/G40*100</f>
        <v>36.12435546774627</v>
      </c>
      <c r="I48" s="21">
        <f>SUM(I49:I54)</f>
        <v>237558520</v>
      </c>
      <c r="J48" s="21">
        <f>SUM(J49:J54)</f>
        <v>227367115</v>
      </c>
      <c r="K48" s="27">
        <f>SUM(K49:K54)</f>
        <v>88.53793077022435</v>
      </c>
    </row>
    <row r="49" spans="2:11" ht="14.25">
      <c r="B49" s="17" t="s">
        <v>35</v>
      </c>
      <c r="C49" s="22">
        <f>C10+C11</f>
        <v>133211497</v>
      </c>
      <c r="D49" s="22">
        <f>D10+D11</f>
        <v>127588881</v>
      </c>
      <c r="E49" s="25">
        <f>D49/D40*100</f>
        <v>53.16430696715874</v>
      </c>
      <c r="F49" s="22">
        <f>F10+F11</f>
        <v>2146952</v>
      </c>
      <c r="G49" s="22">
        <f>G10+G11</f>
        <v>2114120</v>
      </c>
      <c r="H49" s="25">
        <f>G49/G40*100</f>
        <v>12.57492181864209</v>
      </c>
      <c r="I49" s="22">
        <f>I10+I11</f>
        <v>135358449</v>
      </c>
      <c r="J49" s="22">
        <f>J10+J11</f>
        <v>129703001</v>
      </c>
      <c r="K49" s="25">
        <f>J49/J40*100</f>
        <v>50.507019553941824</v>
      </c>
    </row>
    <row r="50" spans="2:11" ht="14.25">
      <c r="B50" s="17" t="s">
        <v>36</v>
      </c>
      <c r="C50" s="22">
        <f>C14+C13</f>
        <v>5868828</v>
      </c>
      <c r="D50" s="22">
        <f>D14+D13</f>
        <v>5288833</v>
      </c>
      <c r="E50" s="25">
        <f>D50/D40*100</f>
        <v>2.203774646397589</v>
      </c>
      <c r="F50" s="22">
        <f>F14+F13</f>
        <v>3627491</v>
      </c>
      <c r="G50" s="22">
        <f>G14+G13</f>
        <v>3520721</v>
      </c>
      <c r="H50" s="25">
        <f>G50/G40*100</f>
        <v>20.941475091409853</v>
      </c>
      <c r="I50" s="22">
        <f>I14+I13</f>
        <v>9496319</v>
      </c>
      <c r="J50" s="22">
        <f>J14+J13</f>
        <v>8809554</v>
      </c>
      <c r="K50" s="25">
        <f>J50/J40*100</f>
        <v>3.4304859001643795</v>
      </c>
    </row>
    <row r="51" spans="2:11" ht="14.25">
      <c r="B51" s="17" t="s">
        <v>44</v>
      </c>
      <c r="C51" s="22">
        <f>C22+C23+C24+C25+C26+C27</f>
        <v>22700662</v>
      </c>
      <c r="D51" s="22">
        <f>D22+D23+D24+D25+D26+D27</f>
        <v>20854208</v>
      </c>
      <c r="E51" s="25">
        <f>D51/D40*100</f>
        <v>8.689624887210803</v>
      </c>
      <c r="F51" s="22">
        <f>F22+F23+F24+F25+F26+F27</f>
        <v>454906</v>
      </c>
      <c r="G51" s="22">
        <f>G22+G23+G24+G25+G26+G27</f>
        <v>438095</v>
      </c>
      <c r="H51" s="25">
        <f>G51/G40*100</f>
        <v>2.605817254525763</v>
      </c>
      <c r="I51" s="22">
        <f>I22+I23+I24+I25+I26+I27</f>
        <v>23155568</v>
      </c>
      <c r="J51" s="22">
        <f>J22+J23+J24+J25+J26+J27</f>
        <v>21292303</v>
      </c>
      <c r="K51" s="25">
        <f>J51/J40*100</f>
        <v>8.291332935075681</v>
      </c>
    </row>
    <row r="52" spans="2:11" ht="14.25">
      <c r="B52" s="17" t="s">
        <v>58</v>
      </c>
      <c r="C52" s="22">
        <f>C29</f>
        <v>168382</v>
      </c>
      <c r="D52" s="22">
        <f>D29</f>
        <v>168282</v>
      </c>
      <c r="E52" s="25">
        <f>D52/D40*100</f>
        <v>0.07012049823563705</v>
      </c>
      <c r="F52" s="22">
        <f>F29</f>
        <v>0</v>
      </c>
      <c r="G52" s="22">
        <f>G29</f>
        <v>0</v>
      </c>
      <c r="H52" s="25">
        <v>0</v>
      </c>
      <c r="I52" s="22">
        <f>I29</f>
        <v>168382</v>
      </c>
      <c r="J52" s="22">
        <f>J29</f>
        <v>168282</v>
      </c>
      <c r="K52" s="25">
        <f>J52/J40*100</f>
        <v>0.065529881336951</v>
      </c>
    </row>
    <row r="53" spans="2:11" ht="28.5">
      <c r="B53" s="23" t="s">
        <v>45</v>
      </c>
      <c r="C53" s="22">
        <f>C31</f>
        <v>13095658</v>
      </c>
      <c r="D53" s="22">
        <f>D31</f>
        <v>13095658</v>
      </c>
      <c r="E53" s="25">
        <f>D53/D40*100</f>
        <v>5.45675748852228</v>
      </c>
      <c r="F53" s="22">
        <f>F31</f>
        <v>0</v>
      </c>
      <c r="G53" s="22">
        <f>G31</f>
        <v>0</v>
      </c>
      <c r="H53" s="25">
        <f>G53/G40*100</f>
        <v>0</v>
      </c>
      <c r="I53" s="22">
        <f>I31</f>
        <v>13095658</v>
      </c>
      <c r="J53" s="22">
        <f>J31</f>
        <v>13095658</v>
      </c>
      <c r="K53" s="25">
        <f>J53/J40*100</f>
        <v>5.099516970141151</v>
      </c>
    </row>
    <row r="54" spans="2:11" ht="14.25">
      <c r="B54" s="17" t="s">
        <v>46</v>
      </c>
      <c r="C54" s="22">
        <f>C32+C33</f>
        <v>56283784</v>
      </c>
      <c r="D54" s="22">
        <f>D32+D33</f>
        <v>54297957</v>
      </c>
      <c r="E54" s="25">
        <f>D54/D40*100</f>
        <v>22.62511616225857</v>
      </c>
      <c r="F54" s="22">
        <f>F32+F33</f>
        <v>360</v>
      </c>
      <c r="G54" s="22">
        <f>G32+G33</f>
        <v>360</v>
      </c>
      <c r="H54" s="25">
        <f>G54/G40*100</f>
        <v>0.0021413031685576754</v>
      </c>
      <c r="I54" s="22">
        <f>I32+I33</f>
        <v>56284144</v>
      </c>
      <c r="J54" s="22">
        <f>J32+J33</f>
        <v>54298317</v>
      </c>
      <c r="K54" s="25">
        <f>J54/J40*100</f>
        <v>21.144045529564362</v>
      </c>
    </row>
    <row r="55" spans="2:11" ht="28.5">
      <c r="B55" s="28" t="s">
        <v>55</v>
      </c>
      <c r="C55" s="22">
        <f>C30</f>
        <v>14219269</v>
      </c>
      <c r="D55" s="22">
        <f>D30</f>
        <v>14110999</v>
      </c>
      <c r="E55" s="25">
        <f>D55/D40*100</f>
        <v>5.879834328582833</v>
      </c>
      <c r="F55" s="22">
        <f>F30</f>
        <v>3212651</v>
      </c>
      <c r="G55" s="22">
        <f>G30</f>
        <v>632289</v>
      </c>
      <c r="H55" s="25">
        <f>G55/G40*100</f>
        <v>3.7608956642893445</v>
      </c>
      <c r="I55" s="22">
        <f>I30</f>
        <v>17431920</v>
      </c>
      <c r="J55" s="22">
        <f>J30</f>
        <v>14743288</v>
      </c>
      <c r="K55" s="25">
        <f>J55/J40*100</f>
        <v>5.741112615469829</v>
      </c>
    </row>
    <row r="56" spans="2:11" ht="14.25">
      <c r="B56" s="17" t="s">
        <v>56</v>
      </c>
      <c r="C56" s="22">
        <f>C12+C15+C16+C21+C28</f>
        <v>5841463</v>
      </c>
      <c r="D56" s="22">
        <f>D12+D15+D16+D21+D28</f>
        <v>4584920</v>
      </c>
      <c r="E56" s="25">
        <f>D56/D40*100</f>
        <v>1.91046502163355</v>
      </c>
      <c r="F56" s="22">
        <f>F12+F15+F16+F21+F28</f>
        <v>3649346</v>
      </c>
      <c r="G56" s="22">
        <f>G12+G15+G16+G21+G28</f>
        <v>3203013</v>
      </c>
      <c r="H56" s="25">
        <f>G56/G40*100</f>
        <v>19.051727460642848</v>
      </c>
      <c r="I56" s="22">
        <f>I12+I15+I16+I21+I28</f>
        <v>9490809</v>
      </c>
      <c r="J56" s="22">
        <f>J12+J15+J16+J21+J28</f>
        <v>7787933</v>
      </c>
      <c r="K56" s="25">
        <f>J56/J40*100</f>
        <v>3.0326613978329524</v>
      </c>
    </row>
    <row r="57" spans="2:11" ht="14.25">
      <c r="B57" s="17" t="s">
        <v>57</v>
      </c>
      <c r="C57" s="22">
        <f>C35+C36+C37+C38</f>
        <v>0</v>
      </c>
      <c r="D57" s="22">
        <f>D35+D36+D37+D38</f>
        <v>0</v>
      </c>
      <c r="E57" s="25">
        <v>0</v>
      </c>
      <c r="F57" s="22">
        <f>F35+F36+F37+F38+F34</f>
        <v>10509801</v>
      </c>
      <c r="G57" s="22">
        <f>G35+G36+G37+G38+G34</f>
        <v>6903594</v>
      </c>
      <c r="H57" s="25">
        <f>G57/G40*100</f>
        <v>41.06302140732154</v>
      </c>
      <c r="I57" s="22">
        <f>I35+I36+I37+I38+I34</f>
        <v>10509801</v>
      </c>
      <c r="J57" s="22">
        <f>J35+J36+J37+J38+J34</f>
        <v>6903594</v>
      </c>
      <c r="K57" s="25">
        <f>J57/J40*100</f>
        <v>2.688295216472867</v>
      </c>
    </row>
    <row r="58" spans="4:5" ht="12.75">
      <c r="D58" s="2"/>
      <c r="E58" s="26"/>
    </row>
  </sheetData>
  <mergeCells count="11">
    <mergeCell ref="C46:E46"/>
    <mergeCell ref="F46:H46"/>
    <mergeCell ref="I46:K46"/>
    <mergeCell ref="A4:K4"/>
    <mergeCell ref="A5:K5"/>
    <mergeCell ref="A6:K6"/>
    <mergeCell ref="A8:A9"/>
    <mergeCell ref="B8:B9"/>
    <mergeCell ref="C8:E8"/>
    <mergeCell ref="F8:H8"/>
    <mergeCell ref="I8:K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Virtual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Крестененко</dc:creator>
  <cp:keywords/>
  <dc:description/>
  <cp:lastModifiedBy>Денис</cp:lastModifiedBy>
  <cp:lastPrinted>2012-02-19T15:07:20Z</cp:lastPrinted>
  <dcterms:created xsi:type="dcterms:W3CDTF">2006-05-25T03:01:01Z</dcterms:created>
  <dcterms:modified xsi:type="dcterms:W3CDTF">2012-02-20T09:45:00Z</dcterms:modified>
  <cp:category/>
  <cp:version/>
  <cp:contentType/>
  <cp:contentStatus/>
</cp:coreProperties>
</file>